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luna\Desktop\Informes de la Calidad del Gas Natural y Gas Fuera de Especificación\Calidad del Gas\GASODUCTOS DE TAMAULIPAS, S. DE R.L. DE C.V\2013\"/>
    </mc:Choice>
  </mc:AlternateContent>
  <bookViews>
    <workbookView xWindow="10215" yWindow="105" windowWidth="10305" windowHeight="7980" tabRatio="952" activeTab="8"/>
  </bookViews>
  <sheets>
    <sheet name="Caracol Criogénica" sheetId="1" r:id="rId1"/>
    <sheet name="Máximos Car Crio" sheetId="6" r:id="rId2"/>
    <sheet name="Mínimos Car Crio" sheetId="7" r:id="rId3"/>
    <sheet name="Caracol Reynosa Arguelles" sheetId="4" r:id="rId4"/>
    <sheet name="Máximos Car Rey" sheetId="8" r:id="rId5"/>
    <sheet name="Mínimos Car Rey" sheetId="9" r:id="rId6"/>
    <sheet name="Los Indios" sheetId="5" r:id="rId7"/>
    <sheet name="Máximos LI" sheetId="10" r:id="rId8"/>
    <sheet name="Mínimos LI" sheetId="11" r:id="rId9"/>
  </sheets>
  <externalReferences>
    <externalReference r:id="rId10"/>
  </externalReferences>
  <definedNames>
    <definedName name="_xlnm.Print_Area" localSheetId="0">'Caracol Criogénica'!$A$1:$O$52</definedName>
    <definedName name="_xlnm.Print_Area" localSheetId="3">'Caracol Reynosa Arguelles'!$A$1:$O$52</definedName>
    <definedName name="_xlnm.Print_Area" localSheetId="6">'Los Indios'!$A$1:$O$51</definedName>
    <definedName name="_xlnm.Print_Area" localSheetId="1">'Máximos Car Crio'!$A$1:$L$46</definedName>
    <definedName name="_xlnm.Print_Area" localSheetId="4">'Máximos Car Rey'!$A$1:$L$47</definedName>
    <definedName name="_xlnm.Print_Area" localSheetId="7">'Máximos LI'!$A$1:$L$46</definedName>
    <definedName name="_xlnm.Print_Area" localSheetId="2">'Mínimos Car Crio'!$A$1:$L$46</definedName>
    <definedName name="_xlnm.Print_Area" localSheetId="5">'Mínimos Car Rey'!$A$1:$L$46</definedName>
    <definedName name="_xlnm.Print_Area" localSheetId="8">'Mínimos LI'!$A$1:$L$47</definedName>
    <definedName name="as">#REF!</definedName>
    <definedName name="ass">#REF!</definedName>
    <definedName name="regiones">[1]Promedios!$Q$4:$Q$5</definedName>
    <definedName name="ss">#REF!</definedName>
  </definedNames>
  <calcPr calcId="152511" iterate="1" iterateCount="250" iterateDelta="0.1"/>
</workbook>
</file>

<file path=xl/calcChain.xml><?xml version="1.0" encoding="utf-8"?>
<calcChain xmlns="http://schemas.openxmlformats.org/spreadsheetml/2006/main">
  <c r="A8" i="6" l="1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8" i="11" l="1"/>
  <c r="A9" i="11" s="1"/>
  <c r="A10" i="11" s="1"/>
  <c r="A11" i="11" s="1"/>
  <c r="A12" i="11" s="1"/>
  <c r="A13" i="11" s="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A33" i="11" s="1"/>
  <c r="A34" i="11" s="1"/>
  <c r="A35" i="11" s="1"/>
  <c r="A36" i="11" s="1"/>
  <c r="A8" i="10"/>
  <c r="A9" i="10" s="1"/>
  <c r="A10" i="10" s="1"/>
  <c r="A11" i="10" s="1"/>
  <c r="A12" i="10" s="1"/>
  <c r="A13" i="10" s="1"/>
  <c r="A14" i="10" s="1"/>
  <c r="A15" i="10" s="1"/>
  <c r="A16" i="10" s="1"/>
  <c r="A17" i="10" s="1"/>
  <c r="A18" i="10" s="1"/>
  <c r="A19" i="10" s="1"/>
  <c r="A20" i="10" s="1"/>
  <c r="A21" i="10" s="1"/>
  <c r="A22" i="10" s="1"/>
  <c r="A23" i="10" s="1"/>
  <c r="A24" i="10" s="1"/>
  <c r="A25" i="10" s="1"/>
  <c r="A26" i="10" s="1"/>
  <c r="A27" i="10" s="1"/>
  <c r="A28" i="10" s="1"/>
  <c r="A29" i="10" s="1"/>
  <c r="A30" i="10" s="1"/>
  <c r="A31" i="10" s="1"/>
  <c r="A32" i="10" s="1"/>
  <c r="A33" i="10" s="1"/>
  <c r="A34" i="10" s="1"/>
  <c r="A35" i="10" s="1"/>
  <c r="A36" i="10" s="1"/>
  <c r="A8" i="9"/>
  <c r="A9" i="9" s="1"/>
  <c r="A10" i="9" s="1"/>
  <c r="A11" i="9" s="1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A27" i="9" s="1"/>
  <c r="A28" i="9" s="1"/>
  <c r="A29" i="9" s="1"/>
  <c r="A30" i="9" s="1"/>
  <c r="A31" i="9" s="1"/>
  <c r="A32" i="9" s="1"/>
  <c r="A33" i="9" s="1"/>
  <c r="A34" i="9" s="1"/>
  <c r="A35" i="9" s="1"/>
  <c r="A36" i="9" s="1"/>
  <c r="A8" i="8"/>
  <c r="A9" i="8" s="1"/>
  <c r="A10" i="8" s="1"/>
  <c r="A11" i="8" s="1"/>
  <c r="A12" i="8" s="1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6" i="8" s="1"/>
  <c r="A8" i="7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9" i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M40" i="1" l="1"/>
  <c r="N40" i="1"/>
  <c r="M41" i="1"/>
  <c r="N41" i="1"/>
  <c r="M42" i="1"/>
  <c r="N42" i="1"/>
  <c r="M43" i="1"/>
  <c r="N43" i="1"/>
  <c r="A10" i="4" l="1"/>
  <c r="A11" i="4"/>
  <c r="A11" i="5" s="1"/>
  <c r="A12" i="4"/>
  <c r="A12" i="5" s="1"/>
  <c r="A13" i="4"/>
  <c r="A13" i="5" s="1"/>
  <c r="A14" i="4"/>
  <c r="A14" i="5" s="1"/>
  <c r="A15" i="4"/>
  <c r="A15" i="5" s="1"/>
  <c r="A16" i="4"/>
  <c r="A16" i="5" s="1"/>
  <c r="A17" i="4"/>
  <c r="A17" i="5" s="1"/>
  <c r="A18" i="4"/>
  <c r="A18" i="5" s="1"/>
  <c r="A19" i="4"/>
  <c r="A19" i="5" s="1"/>
  <c r="A20" i="4"/>
  <c r="A20" i="5" s="1"/>
  <c r="A21" i="4"/>
  <c r="A21" i="5" s="1"/>
  <c r="A22" i="4"/>
  <c r="A23" i="4"/>
  <c r="A23" i="5" s="1"/>
  <c r="A24" i="4"/>
  <c r="A24" i="5" s="1"/>
  <c r="A25" i="4"/>
  <c r="A25" i="5" s="1"/>
  <c r="A26" i="4"/>
  <c r="A27" i="4"/>
  <c r="A27" i="5" s="1"/>
  <c r="A28" i="4"/>
  <c r="A28" i="5" s="1"/>
  <c r="A29" i="4"/>
  <c r="A29" i="5" s="1"/>
  <c r="A30" i="4"/>
  <c r="A30" i="5" s="1"/>
  <c r="A31" i="4"/>
  <c r="A31" i="5" s="1"/>
  <c r="A32" i="4"/>
  <c r="A32" i="5" s="1"/>
  <c r="A33" i="4"/>
  <c r="A33" i="5" s="1"/>
  <c r="A34" i="4"/>
  <c r="A34" i="5" s="1"/>
  <c r="A35" i="4"/>
  <c r="A35" i="5" s="1"/>
  <c r="A36" i="4"/>
  <c r="A36" i="5" s="1"/>
  <c r="A37" i="4"/>
  <c r="A37" i="5" s="1"/>
  <c r="A10" i="5"/>
  <c r="A22" i="5"/>
  <c r="A26" i="5"/>
  <c r="A9" i="4"/>
  <c r="A9" i="5" s="1"/>
  <c r="H38" i="6"/>
  <c r="H38" i="7" l="1"/>
  <c r="H38" i="11" l="1"/>
  <c r="G38" i="11"/>
  <c r="K38" i="11"/>
  <c r="K38" i="10"/>
  <c r="H38" i="10"/>
  <c r="G38" i="10"/>
  <c r="K38" i="9" l="1"/>
  <c r="H38" i="9"/>
  <c r="G38" i="9"/>
  <c r="K38" i="7"/>
  <c r="G38" i="7"/>
  <c r="K38" i="6"/>
  <c r="G38" i="6"/>
  <c r="K38" i="8"/>
  <c r="H38" i="8"/>
  <c r="G38" i="8"/>
  <c r="A8" i="4" l="1"/>
  <c r="A8" i="5" s="1"/>
  <c r="N43" i="5"/>
  <c r="M43" i="5"/>
  <c r="N42" i="5"/>
  <c r="M42" i="5"/>
  <c r="N41" i="5"/>
  <c r="M41" i="5"/>
  <c r="N40" i="5"/>
  <c r="M40" i="5"/>
  <c r="N43" i="4"/>
  <c r="M43" i="4"/>
  <c r="N42" i="4"/>
  <c r="M42" i="4"/>
  <c r="N41" i="4"/>
  <c r="M41" i="4"/>
  <c r="N40" i="4"/>
  <c r="M40" i="4"/>
  <c r="G43" i="5" l="1"/>
  <c r="K43" i="5"/>
  <c r="J43" i="5"/>
  <c r="I43" i="5"/>
  <c r="H43" i="5"/>
  <c r="F43" i="5"/>
  <c r="E43" i="5"/>
  <c r="D43" i="5"/>
  <c r="C43" i="5"/>
  <c r="B43" i="5"/>
  <c r="K42" i="5"/>
  <c r="J42" i="5"/>
  <c r="I42" i="5"/>
  <c r="H42" i="5"/>
  <c r="F42" i="5"/>
  <c r="E42" i="5"/>
  <c r="D42" i="5"/>
  <c r="C42" i="5"/>
  <c r="B42" i="5"/>
  <c r="K41" i="5"/>
  <c r="J41" i="5"/>
  <c r="I41" i="5"/>
  <c r="H41" i="5"/>
  <c r="F41" i="5"/>
  <c r="E41" i="5"/>
  <c r="D41" i="5"/>
  <c r="C41" i="5"/>
  <c r="B41" i="5"/>
  <c r="K40" i="5"/>
  <c r="J40" i="5"/>
  <c r="I40" i="5"/>
  <c r="H40" i="5"/>
  <c r="F40" i="5"/>
  <c r="E40" i="5"/>
  <c r="D40" i="5"/>
  <c r="C40" i="5"/>
  <c r="B40" i="5"/>
  <c r="K43" i="4"/>
  <c r="J43" i="4"/>
  <c r="I43" i="4"/>
  <c r="H43" i="4"/>
  <c r="G43" i="4"/>
  <c r="F43" i="4"/>
  <c r="E43" i="4"/>
  <c r="D43" i="4"/>
  <c r="C43" i="4"/>
  <c r="B43" i="4"/>
  <c r="K42" i="4"/>
  <c r="J42" i="4"/>
  <c r="I42" i="4"/>
  <c r="H42" i="4"/>
  <c r="G42" i="4"/>
  <c r="F42" i="4"/>
  <c r="E42" i="4"/>
  <c r="D42" i="4"/>
  <c r="C42" i="4"/>
  <c r="B42" i="4"/>
  <c r="K41" i="4"/>
  <c r="J41" i="4"/>
  <c r="I41" i="4"/>
  <c r="H41" i="4"/>
  <c r="G41" i="4"/>
  <c r="F41" i="4"/>
  <c r="E41" i="4"/>
  <c r="D41" i="4"/>
  <c r="C41" i="4"/>
  <c r="B41" i="4"/>
  <c r="K40" i="4"/>
  <c r="J40" i="4"/>
  <c r="I40" i="4"/>
  <c r="H40" i="4"/>
  <c r="G40" i="4"/>
  <c r="F40" i="4"/>
  <c r="E40" i="4"/>
  <c r="D40" i="4"/>
  <c r="C40" i="4"/>
  <c r="B40" i="4"/>
  <c r="K43" i="1"/>
  <c r="J43" i="1"/>
  <c r="I43" i="1"/>
  <c r="H43" i="1"/>
  <c r="G43" i="1"/>
  <c r="F43" i="1"/>
  <c r="E43" i="1"/>
  <c r="D43" i="1"/>
  <c r="C43" i="1"/>
  <c r="B43" i="1"/>
  <c r="K42" i="1"/>
  <c r="J42" i="1"/>
  <c r="I42" i="1"/>
  <c r="H42" i="1"/>
  <c r="G42" i="1"/>
  <c r="F42" i="1"/>
  <c r="E42" i="1"/>
  <c r="D42" i="1"/>
  <c r="C42" i="1"/>
  <c r="B42" i="1"/>
  <c r="K41" i="1"/>
  <c r="J41" i="1"/>
  <c r="I41" i="1"/>
  <c r="H41" i="1"/>
  <c r="G41" i="1"/>
  <c r="F41" i="1"/>
  <c r="E41" i="1"/>
  <c r="D41" i="1"/>
  <c r="C41" i="1"/>
  <c r="B41" i="1"/>
  <c r="K40" i="1"/>
  <c r="J40" i="1"/>
  <c r="I40" i="1"/>
  <c r="H40" i="1"/>
  <c r="G40" i="1"/>
  <c r="F40" i="1"/>
  <c r="E40" i="1"/>
  <c r="D40" i="1"/>
  <c r="C40" i="1"/>
  <c r="B40" i="1"/>
  <c r="G40" i="5" l="1"/>
  <c r="G41" i="5"/>
  <c r="G42" i="5"/>
</calcChain>
</file>

<file path=xl/sharedStrings.xml><?xml version="1.0" encoding="utf-8"?>
<sst xmlns="http://schemas.openxmlformats.org/spreadsheetml/2006/main" count="198" uniqueCount="30">
  <si>
    <t>INFORME MENSUAL SOBRE LAS ESPECIFICACIONES DEL GAS NATURAL
(Valores promedio diarios)</t>
  </si>
  <si>
    <t>PERMISIONARIO:</t>
  </si>
  <si>
    <t>PUNTO DE MEDICIÓN:</t>
  </si>
  <si>
    <t>ZONA DE MEDICIÓN:</t>
  </si>
  <si>
    <t>RESTO DEL PAÍS</t>
  </si>
  <si>
    <t>FECHA:
(dd/mm/aa)</t>
  </si>
  <si>
    <t>Metano 
(% vol)</t>
  </si>
  <si>
    <t>Bióxido de Carbono
(% vol)</t>
  </si>
  <si>
    <t>Nitrógeno
(% vol)</t>
  </si>
  <si>
    <t>Total Inertes
(% vol)</t>
  </si>
  <si>
    <t>Etano
(% vol)</t>
  </si>
  <si>
    <r>
      <rPr>
        <b/>
        <sz val="8"/>
        <color theme="1"/>
        <rFont val="Calibri"/>
        <family val="2"/>
        <scheme val="minor"/>
      </rPr>
      <t>Temperatura</t>
    </r>
    <r>
      <rPr>
        <b/>
        <sz val="9"/>
        <color theme="1"/>
        <rFont val="Calibri"/>
        <family val="2"/>
        <scheme val="minor"/>
      </rPr>
      <t xml:space="preserve"> de Rocio
(K)</t>
    </r>
  </si>
  <si>
    <r>
      <t>Humedad
(mg/m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</si>
  <si>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r>
      <t>Poder Calorífico
(MJ/m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</si>
  <si>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r>
      <t>Índice Wobbe
(MJ/m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</si>
  <si>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r>
      <t>Acido Sulfhídrico
(mg/m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</si>
  <si>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r>
      <t>Azufre total*
(mg/m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</si>
  <si>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t>Oxígeno*
(% vol)</t>
  </si>
  <si>
    <t>*/ Los valores trimestrales se deberán reportar en los meses de enero, abril, julio y octubre de cada año, respecto del trimestre inmediato anterior.</t>
  </si>
  <si>
    <t>Mínimo</t>
  </si>
  <si>
    <t>Promedio</t>
  </si>
  <si>
    <t>Máximo</t>
  </si>
  <si>
    <t>Desv. Est.</t>
  </si>
  <si>
    <t>Observaciones:</t>
  </si>
  <si>
    <t>CARACOL CRIOGÉNICA</t>
  </si>
  <si>
    <t>CARACOL REYNOSA ARGUELLES</t>
  </si>
  <si>
    <t>LOS INDIOS</t>
  </si>
  <si>
    <t>GASODUCTOS DE TAMAULIPAS S. DE R.L. DE C.V.</t>
  </si>
  <si>
    <t>INFORME MENSUAL SOBRE LAS ESPECIFICACIONES DEL GAS NATURAL
(Registros máximos diarios)</t>
  </si>
  <si>
    <t>INFORME MENSUAL SOBRE LAS ESPECIFICACIONES DEL GAS NATURAL
(Registros mínimos diarios)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</si>
</sst>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(* #,##0.000_);_(* \(#,##0.000\);_(* &quot;-&quot;??_);_(@_)"/>
    <numFmt numFmtId="165" formatCode="0.0000"/>
    <numFmt numFmtId="166" formatCode="General_)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vertAlign val="superscript"/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9"/>
      <color indexed="8"/>
      <name val="Calibri"/>
      <family val="2"/>
    </font>
    <font>
      <sz val="10"/>
      <name val="Arial"/>
      <family val="2"/>
    </font>
    <font>
      <sz val="10"/>
      <name val="Arial"/>
    </font>
  </fonts>
  <fills count="30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5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auto="1"/>
      </left>
      <right style="thin">
        <color auto="1"/>
      </right>
      <top style="medium">
        <color auto="1"/>
      </top>
      <bottom style="hair">
        <color indexed="64"/>
      </bottom>
      <diagonal/>
    </border>
    <border>
      <left/>
      <right style="hair">
        <color auto="1"/>
      </right>
      <top style="medium">
        <color auto="1"/>
      </top>
      <bottom style="hair">
        <color indexed="64"/>
      </bottom>
      <diagonal/>
    </border>
    <border>
      <left style="hair">
        <color auto="1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thin">
        <color auto="1"/>
      </right>
      <top/>
      <bottom style="hair">
        <color indexed="64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auto="1"/>
      </left>
      <right style="hair">
        <color auto="1"/>
      </right>
      <top style="medium">
        <color auto="1"/>
      </top>
      <bottom style="hair">
        <color indexed="64"/>
      </bottom>
      <diagonal/>
    </border>
    <border>
      <left/>
      <right style="thin">
        <color auto="1"/>
      </right>
      <top style="medium">
        <color auto="1"/>
      </top>
      <bottom style="hair">
        <color indexed="64"/>
      </bottom>
      <diagonal/>
    </border>
    <border>
      <left style="thin">
        <color auto="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auto="1"/>
      </right>
      <top style="hair">
        <color indexed="64"/>
      </top>
      <bottom style="hair">
        <color indexed="64"/>
      </bottom>
      <diagonal/>
    </border>
    <border>
      <left/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</borders>
  <cellStyleXfs count="54">
    <xf numFmtId="0" fontId="0" fillId="0" borderId="0"/>
    <xf numFmtId="43" fontId="1" fillId="0" borderId="0" applyFont="0" applyFill="0" applyBorder="0" applyAlignment="0" applyProtection="0"/>
    <xf numFmtId="166" fontId="11" fillId="0" borderId="0"/>
    <xf numFmtId="0" fontId="12" fillId="0" borderId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1" borderId="0" applyNumberFormat="0" applyBorder="0" applyAlignment="0" applyProtection="0"/>
    <xf numFmtId="0" fontId="13" fillId="14" borderId="0" applyNumberFormat="0" applyBorder="0" applyAlignment="0" applyProtection="0"/>
    <xf numFmtId="0" fontId="13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1" borderId="0" applyNumberFormat="0" applyBorder="0" applyAlignment="0" applyProtection="0"/>
    <xf numFmtId="0" fontId="14" fillId="22" borderId="0" applyNumberFormat="0" applyBorder="0" applyAlignment="0" applyProtection="0"/>
    <xf numFmtId="0" fontId="14" fillId="23" borderId="0" applyNumberFormat="0" applyBorder="0" applyAlignment="0" applyProtection="0"/>
    <xf numFmtId="0" fontId="14" fillId="24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5" borderId="0" applyNumberFormat="0" applyBorder="0" applyAlignment="0" applyProtection="0"/>
    <xf numFmtId="0" fontId="15" fillId="9" borderId="0" applyNumberFormat="0" applyBorder="0" applyAlignment="0" applyProtection="0"/>
    <xf numFmtId="0" fontId="16" fillId="26" borderId="44" applyNumberFormat="0" applyAlignment="0" applyProtection="0"/>
    <xf numFmtId="0" fontId="17" fillId="27" borderId="45" applyNumberFormat="0" applyAlignment="0" applyProtection="0"/>
    <xf numFmtId="43" fontId="12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9" fillId="10" borderId="0" applyNumberFormat="0" applyBorder="0" applyAlignment="0" applyProtection="0"/>
    <xf numFmtId="0" fontId="20" fillId="0" borderId="46" applyNumberFormat="0" applyFill="0" applyAlignment="0" applyProtection="0"/>
    <xf numFmtId="0" fontId="21" fillId="0" borderId="47" applyNumberFormat="0" applyFill="0" applyAlignment="0" applyProtection="0"/>
    <xf numFmtId="0" fontId="22" fillId="0" borderId="48" applyNumberFormat="0" applyFill="0" applyAlignment="0" applyProtection="0"/>
    <xf numFmtId="0" fontId="22" fillId="0" borderId="0" applyNumberFormat="0" applyFill="0" applyBorder="0" applyAlignment="0" applyProtection="0"/>
    <xf numFmtId="0" fontId="23" fillId="13" borderId="44" applyNumberFormat="0" applyAlignment="0" applyProtection="0"/>
    <xf numFmtId="0" fontId="24" fillId="0" borderId="49" applyNumberFormat="0" applyFill="0" applyAlignment="0" applyProtection="0"/>
    <xf numFmtId="0" fontId="25" fillId="28" borderId="0" applyNumberFormat="0" applyBorder="0" applyAlignment="0" applyProtection="0"/>
    <xf numFmtId="0" fontId="13" fillId="29" borderId="50" applyNumberFormat="0" applyFont="0" applyAlignment="0" applyProtection="0"/>
    <xf numFmtId="0" fontId="26" fillId="26" borderId="51" applyNumberFormat="0" applyAlignment="0" applyProtection="0"/>
    <xf numFmtId="0" fontId="27" fillId="0" borderId="0" applyNumberFormat="0" applyFill="0" applyBorder="0" applyAlignment="0" applyProtection="0"/>
    <xf numFmtId="0" fontId="28" fillId="0" borderId="52" applyNumberFormat="0" applyFill="0" applyAlignment="0" applyProtection="0"/>
    <xf numFmtId="0" fontId="29" fillId="0" borderId="0" applyNumberForma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0" fontId="31" fillId="0" borderId="0"/>
    <xf numFmtId="43" fontId="31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0" fontId="32" fillId="0" borderId="0"/>
    <xf numFmtId="43" fontId="32" fillId="0" borderId="0" applyFont="0" applyFill="0" applyBorder="0" applyAlignment="0" applyProtection="0"/>
  </cellStyleXfs>
  <cellXfs count="179">
    <xf numFmtId="0" fontId="0" fillId="0" borderId="0" xfId="0"/>
    <xf numFmtId="0" fontId="0" fillId="0" borderId="0" xfId="0" applyProtection="1"/>
    <xf numFmtId="0" fontId="6" fillId="2" borderId="3" xfId="0" applyFont="1" applyFill="1" applyBorder="1" applyAlignment="1">
      <alignment horizontal="center" vertical="center" wrapText="1"/>
    </xf>
    <xf numFmtId="164" fontId="6" fillId="2" borderId="3" xfId="1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 applyProtection="1">
      <alignment horizontal="center" vertical="center" wrapText="1"/>
    </xf>
    <xf numFmtId="0" fontId="6" fillId="0" borderId="0" xfId="0" applyFont="1" applyBorder="1" applyAlignment="1">
      <alignment vertical="center"/>
    </xf>
    <xf numFmtId="0" fontId="10" fillId="0" borderId="0" xfId="0" applyFont="1" applyBorder="1"/>
    <xf numFmtId="0" fontId="5" fillId="0" borderId="10" xfId="0" applyFont="1" applyFill="1" applyBorder="1"/>
    <xf numFmtId="165" fontId="10" fillId="0" borderId="11" xfId="0" applyNumberFormat="1" applyFont="1" applyBorder="1" applyProtection="1">
      <protection locked="0"/>
    </xf>
    <xf numFmtId="0" fontId="0" fillId="0" borderId="0" xfId="0" applyBorder="1" applyProtection="1">
      <protection locked="0"/>
    </xf>
    <xf numFmtId="0" fontId="5" fillId="0" borderId="12" xfId="0" applyFont="1" applyFill="1" applyBorder="1"/>
    <xf numFmtId="165" fontId="10" fillId="0" borderId="7" xfId="0" applyNumberFormat="1" applyFont="1" applyBorder="1" applyProtection="1">
      <protection locked="0"/>
    </xf>
    <xf numFmtId="0" fontId="5" fillId="0" borderId="13" xfId="0" applyFont="1" applyFill="1" applyBorder="1"/>
    <xf numFmtId="165" fontId="10" fillId="0" borderId="5" xfId="0" applyNumberFormat="1" applyFont="1" applyBorder="1" applyProtection="1">
      <protection locked="0"/>
    </xf>
    <xf numFmtId="0" fontId="5" fillId="0" borderId="14" xfId="0" applyFont="1" applyFill="1" applyBorder="1" applyAlignment="1">
      <alignment wrapText="1"/>
    </xf>
    <xf numFmtId="0" fontId="10" fillId="0" borderId="0" xfId="0" applyFont="1"/>
    <xf numFmtId="0" fontId="10" fillId="0" borderId="0" xfId="0" applyFont="1" applyBorder="1" applyAlignment="1" applyProtection="1">
      <alignment vertical="top" wrapText="1"/>
      <protection locked="0"/>
    </xf>
    <xf numFmtId="0" fontId="5" fillId="0" borderId="0" xfId="0" applyFont="1" applyFill="1" applyBorder="1"/>
    <xf numFmtId="165" fontId="10" fillId="0" borderId="15" xfId="0" applyNumberFormat="1" applyFont="1" applyBorder="1" applyProtection="1">
      <protection locked="0"/>
    </xf>
    <xf numFmtId="0" fontId="0" fillId="0" borderId="17" xfId="0" applyBorder="1" applyProtection="1"/>
    <xf numFmtId="0" fontId="0" fillId="0" borderId="17" xfId="0" applyBorder="1"/>
    <xf numFmtId="165" fontId="9" fillId="0" borderId="0" xfId="1" applyNumberFormat="1" applyFont="1" applyFill="1" applyBorder="1" applyAlignment="1" applyProtection="1">
      <alignment horizontal="center" vertical="center"/>
    </xf>
    <xf numFmtId="165" fontId="10" fillId="0" borderId="28" xfId="0" applyNumberFormat="1" applyFont="1" applyBorder="1" applyProtection="1">
      <protection locked="0"/>
    </xf>
    <xf numFmtId="165" fontId="10" fillId="0" borderId="29" xfId="0" applyNumberFormat="1" applyFont="1" applyBorder="1" applyProtection="1">
      <protection locked="0"/>
    </xf>
    <xf numFmtId="165" fontId="10" fillId="0" borderId="30" xfId="0" applyNumberFormat="1" applyFont="1" applyBorder="1" applyProtection="1">
      <protection locked="0"/>
    </xf>
    <xf numFmtId="165" fontId="10" fillId="0" borderId="31" xfId="0" applyNumberFormat="1" applyFont="1" applyBorder="1" applyProtection="1">
      <protection locked="0"/>
    </xf>
    <xf numFmtId="165" fontId="10" fillId="0" borderId="26" xfId="0" applyNumberFormat="1" applyFont="1" applyBorder="1" applyProtection="1">
      <protection locked="0"/>
    </xf>
    <xf numFmtId="165" fontId="10" fillId="0" borderId="4" xfId="0" applyNumberFormat="1" applyFont="1" applyBorder="1" applyProtection="1">
      <protection locked="0"/>
    </xf>
    <xf numFmtId="165" fontId="10" fillId="0" borderId="27" xfId="0" applyNumberFormat="1" applyFont="1" applyBorder="1" applyProtection="1">
      <protection locked="0"/>
    </xf>
    <xf numFmtId="165" fontId="10" fillId="0" borderId="32" xfId="0" applyNumberFormat="1" applyFont="1" applyBorder="1" applyProtection="1">
      <protection locked="0"/>
    </xf>
    <xf numFmtId="165" fontId="10" fillId="0" borderId="10" xfId="0" applyNumberFormat="1" applyFont="1" applyBorder="1" applyProtection="1">
      <protection locked="0"/>
    </xf>
    <xf numFmtId="165" fontId="10" fillId="0" borderId="12" xfId="0" applyNumberFormat="1" applyFont="1" applyBorder="1" applyProtection="1">
      <protection locked="0"/>
    </xf>
    <xf numFmtId="165" fontId="10" fillId="0" borderId="13" xfId="0" applyNumberFormat="1" applyFont="1" applyBorder="1" applyProtection="1">
      <protection locked="0"/>
    </xf>
    <xf numFmtId="165" fontId="10" fillId="0" borderId="14" xfId="0" applyNumberFormat="1" applyFont="1" applyBorder="1" applyProtection="1">
      <protection locked="0"/>
    </xf>
    <xf numFmtId="0" fontId="0" fillId="0" borderId="0" xfId="0" applyBorder="1" applyProtection="1"/>
    <xf numFmtId="0" fontId="0" fillId="0" borderId="0" xfId="0" applyBorder="1"/>
    <xf numFmtId="0" fontId="5" fillId="3" borderId="33" xfId="0" applyFont="1" applyFill="1" applyBorder="1" applyAlignment="1">
      <alignment horizontal="center" vertical="center" wrapText="1"/>
    </xf>
    <xf numFmtId="14" fontId="9" fillId="0" borderId="34" xfId="0" applyNumberFormat="1" applyFont="1" applyFill="1" applyBorder="1" applyAlignment="1" applyProtection="1">
      <alignment horizontal="left"/>
      <protection locked="0"/>
    </xf>
    <xf numFmtId="0" fontId="6" fillId="4" borderId="16" xfId="0" applyFont="1" applyFill="1" applyBorder="1" applyAlignment="1">
      <alignment horizontal="center" vertical="center" wrapText="1"/>
    </xf>
    <xf numFmtId="0" fontId="6" fillId="4" borderId="18" xfId="0" applyFont="1" applyFill="1" applyBorder="1" applyAlignment="1">
      <alignment horizontal="center" vertical="center" wrapText="1"/>
    </xf>
    <xf numFmtId="165" fontId="10" fillId="0" borderId="0" xfId="1" applyNumberFormat="1" applyFont="1" applyFill="1" applyBorder="1" applyAlignment="1" applyProtection="1">
      <alignment horizontal="center" vertical="center"/>
      <protection locked="0"/>
    </xf>
    <xf numFmtId="165" fontId="10" fillId="5" borderId="0" xfId="1" applyNumberFormat="1" applyFont="1" applyFill="1" applyBorder="1" applyAlignment="1" applyProtection="1">
      <alignment horizontal="center" vertical="center"/>
      <protection locked="0"/>
    </xf>
    <xf numFmtId="0" fontId="5" fillId="3" borderId="18" xfId="0" applyFont="1" applyFill="1" applyBorder="1" applyAlignment="1">
      <alignment horizontal="center" vertical="center" wrapText="1"/>
    </xf>
    <xf numFmtId="0" fontId="6" fillId="6" borderId="17" xfId="0" applyFont="1" applyFill="1" applyBorder="1" applyAlignment="1">
      <alignment horizontal="center" vertical="center" wrapText="1"/>
    </xf>
    <xf numFmtId="164" fontId="6" fillId="6" borderId="17" xfId="1" applyNumberFormat="1" applyFont="1" applyFill="1" applyBorder="1" applyAlignment="1">
      <alignment horizontal="center" vertical="center" wrapText="1"/>
    </xf>
    <xf numFmtId="14" fontId="9" fillId="0" borderId="36" xfId="0" applyNumberFormat="1" applyFont="1" applyFill="1" applyBorder="1" applyAlignment="1" applyProtection="1">
      <alignment horizontal="left"/>
      <protection locked="0"/>
    </xf>
    <xf numFmtId="165" fontId="10" fillId="5" borderId="37" xfId="1" applyNumberFormat="1" applyFont="1" applyFill="1" applyBorder="1" applyAlignment="1" applyProtection="1">
      <alignment horizontal="center" vertical="center"/>
      <protection locked="0"/>
    </xf>
    <xf numFmtId="165" fontId="10" fillId="5" borderId="9" xfId="1" applyNumberFormat="1" applyFont="1" applyFill="1" applyBorder="1" applyAlignment="1" applyProtection="1">
      <alignment horizontal="center" vertical="center"/>
      <protection locked="0"/>
    </xf>
    <xf numFmtId="165" fontId="10" fillId="5" borderId="38" xfId="1" applyNumberFormat="1" applyFont="1" applyFill="1" applyBorder="1" applyAlignment="1" applyProtection="1">
      <alignment horizontal="center" vertical="center"/>
      <protection locked="0"/>
    </xf>
    <xf numFmtId="14" fontId="9" fillId="0" borderId="41" xfId="0" applyNumberFormat="1" applyFont="1" applyFill="1" applyBorder="1" applyAlignment="1" applyProtection="1">
      <alignment horizontal="left"/>
      <protection locked="0"/>
    </xf>
    <xf numFmtId="165" fontId="10" fillId="5" borderId="19" xfId="1" applyNumberFormat="1" applyFont="1" applyFill="1" applyBorder="1" applyAlignment="1" applyProtection="1">
      <alignment horizontal="center" vertical="center"/>
      <protection locked="0"/>
    </xf>
    <xf numFmtId="165" fontId="10" fillId="5" borderId="1" xfId="1" applyNumberFormat="1" applyFont="1" applyFill="1" applyBorder="1" applyAlignment="1" applyProtection="1">
      <alignment horizontal="center" vertical="center"/>
      <protection locked="0"/>
    </xf>
    <xf numFmtId="0" fontId="5" fillId="0" borderId="14" xfId="0" applyFont="1" applyFill="1" applyBorder="1"/>
    <xf numFmtId="165" fontId="10" fillId="0" borderId="35" xfId="0" applyNumberFormat="1" applyFont="1" applyBorder="1" applyProtection="1">
      <protection locked="0"/>
    </xf>
    <xf numFmtId="0" fontId="5" fillId="3" borderId="2" xfId="0" applyFont="1" applyFill="1" applyBorder="1" applyAlignment="1">
      <alignment horizontal="center" vertical="center" wrapText="1"/>
    </xf>
    <xf numFmtId="0" fontId="6" fillId="7" borderId="3" xfId="0" applyFont="1" applyFill="1" applyBorder="1" applyAlignment="1">
      <alignment horizontal="center" vertical="center" wrapText="1"/>
    </xf>
    <xf numFmtId="164" fontId="6" fillId="7" borderId="3" xfId="1" applyNumberFormat="1" applyFont="1" applyFill="1" applyBorder="1" applyAlignment="1">
      <alignment horizontal="center" vertical="center" wrapText="1"/>
    </xf>
    <xf numFmtId="0" fontId="2" fillId="0" borderId="19" xfId="0" applyFont="1" applyBorder="1" applyAlignment="1" applyProtection="1">
      <alignment vertical="center"/>
      <protection locked="0"/>
    </xf>
    <xf numFmtId="0" fontId="2" fillId="0" borderId="0" xfId="0" applyFont="1" applyBorder="1" applyAlignment="1" applyProtection="1">
      <alignment vertical="center"/>
      <protection locked="0"/>
    </xf>
    <xf numFmtId="165" fontId="30" fillId="0" borderId="7" xfId="31" applyNumberFormat="1" applyFont="1" applyBorder="1" applyAlignment="1" applyProtection="1">
      <alignment horizontal="center" vertical="center"/>
      <protection locked="0"/>
    </xf>
    <xf numFmtId="165" fontId="30" fillId="0" borderId="5" xfId="31" applyNumberFormat="1" applyFont="1" applyFill="1" applyBorder="1" applyAlignment="1" applyProtection="1">
      <alignment horizontal="center" vertical="center"/>
      <protection locked="0"/>
    </xf>
    <xf numFmtId="165" fontId="30" fillId="0" borderId="8" xfId="31" applyNumberFormat="1" applyFont="1" applyBorder="1" applyAlignment="1" applyProtection="1">
      <alignment horizontal="center" vertical="center"/>
      <protection locked="0"/>
    </xf>
    <xf numFmtId="165" fontId="30" fillId="0" borderId="8" xfId="31" applyNumberFormat="1" applyFont="1" applyFill="1" applyBorder="1" applyAlignment="1" applyProtection="1">
      <alignment horizontal="center" vertical="center"/>
      <protection locked="0"/>
    </xf>
    <xf numFmtId="165" fontId="30" fillId="0" borderId="6" xfId="31" applyNumberFormat="1" applyFont="1" applyFill="1" applyBorder="1" applyAlignment="1" applyProtection="1">
      <alignment horizontal="center" vertical="center"/>
      <protection locked="0"/>
    </xf>
    <xf numFmtId="165" fontId="10" fillId="0" borderId="5" xfId="0" applyNumberFormat="1" applyFont="1" applyFill="1" applyBorder="1" applyProtection="1">
      <protection locked="0"/>
    </xf>
    <xf numFmtId="165" fontId="10" fillId="0" borderId="13" xfId="0" applyNumberFormat="1" applyFont="1" applyFill="1" applyBorder="1" applyProtection="1">
      <protection locked="0"/>
    </xf>
    <xf numFmtId="0" fontId="6" fillId="4" borderId="23" xfId="0" applyFont="1" applyFill="1" applyBorder="1" applyAlignment="1">
      <alignment horizontal="center" vertical="center" wrapText="1"/>
    </xf>
    <xf numFmtId="0" fontId="6" fillId="4" borderId="25" xfId="0" applyFont="1" applyFill="1" applyBorder="1" applyAlignment="1">
      <alignment horizontal="center" vertical="center" wrapText="1"/>
    </xf>
    <xf numFmtId="0" fontId="6" fillId="2" borderId="53" xfId="0" applyFont="1" applyFill="1" applyBorder="1" applyAlignment="1">
      <alignment horizontal="center" vertical="center" wrapText="1"/>
    </xf>
    <xf numFmtId="0" fontId="6" fillId="6" borderId="53" xfId="0" applyFont="1" applyFill="1" applyBorder="1" applyAlignment="1">
      <alignment horizontal="center" vertical="center" wrapText="1"/>
    </xf>
    <xf numFmtId="0" fontId="6" fillId="7" borderId="53" xfId="0" applyFont="1" applyFill="1" applyBorder="1" applyAlignment="1">
      <alignment horizontal="center" vertical="center" wrapText="1"/>
    </xf>
    <xf numFmtId="14" fontId="9" fillId="0" borderId="55" xfId="0" applyNumberFormat="1" applyFont="1" applyFill="1" applyBorder="1" applyAlignment="1" applyProtection="1">
      <alignment horizontal="left"/>
      <protection locked="0"/>
    </xf>
    <xf numFmtId="165" fontId="10" fillId="5" borderId="20" xfId="1" applyNumberFormat="1" applyFont="1" applyFill="1" applyBorder="1" applyAlignment="1" applyProtection="1">
      <alignment horizontal="center" vertical="center"/>
      <protection locked="0"/>
    </xf>
    <xf numFmtId="165" fontId="10" fillId="5" borderId="21" xfId="1" applyNumberFormat="1" applyFont="1" applyFill="1" applyBorder="1" applyAlignment="1" applyProtection="1">
      <alignment horizontal="center" vertical="center"/>
      <protection locked="0"/>
    </xf>
    <xf numFmtId="165" fontId="10" fillId="5" borderId="22" xfId="1" applyNumberFormat="1" applyFont="1" applyFill="1" applyBorder="1" applyAlignment="1" applyProtection="1">
      <alignment horizontal="center" vertical="center"/>
      <protection locked="0"/>
    </xf>
    <xf numFmtId="165" fontId="10" fillId="0" borderId="6" xfId="1" applyNumberFormat="1" applyFont="1" applyFill="1" applyBorder="1" applyAlignment="1" applyProtection="1">
      <alignment horizontal="center" vertical="center"/>
      <protection locked="0"/>
    </xf>
    <xf numFmtId="165" fontId="10" fillId="0" borderId="8" xfId="1" applyNumberFormat="1" applyFont="1" applyBorder="1" applyAlignment="1" applyProtection="1">
      <alignment horizontal="center" vertical="center"/>
      <protection locked="0"/>
    </xf>
    <xf numFmtId="165" fontId="10" fillId="0" borderId="54" xfId="1" applyNumberFormat="1" applyFont="1" applyFill="1" applyBorder="1" applyAlignment="1" applyProtection="1">
      <alignment horizontal="center" vertical="center"/>
      <protection locked="0"/>
    </xf>
    <xf numFmtId="165" fontId="10" fillId="0" borderId="7" xfId="1" applyNumberFormat="1" applyFont="1" applyBorder="1" applyAlignment="1" applyProtection="1">
      <alignment horizontal="center" vertical="center"/>
      <protection locked="0"/>
    </xf>
    <xf numFmtId="165" fontId="10" fillId="0" borderId="11" xfId="1" applyNumberFormat="1" applyFont="1" applyFill="1" applyBorder="1" applyAlignment="1" applyProtection="1">
      <alignment horizontal="center" vertical="center"/>
      <protection locked="0"/>
    </xf>
    <xf numFmtId="165" fontId="10" fillId="0" borderId="39" xfId="1" applyNumberFormat="1" applyFont="1" applyFill="1" applyBorder="1" applyAlignment="1" applyProtection="1">
      <alignment horizontal="center" vertical="center"/>
      <protection locked="0"/>
    </xf>
    <xf numFmtId="165" fontId="10" fillId="0" borderId="42" xfId="1" applyNumberFormat="1" applyFont="1" applyBorder="1" applyAlignment="1" applyProtection="1">
      <alignment horizontal="center" vertical="center"/>
      <protection locked="0"/>
    </xf>
    <xf numFmtId="165" fontId="10" fillId="0" borderId="56" xfId="1" applyNumberFormat="1" applyFont="1" applyBorder="1" applyAlignment="1" applyProtection="1">
      <alignment horizontal="center" vertical="center"/>
      <protection locked="0"/>
    </xf>
    <xf numFmtId="165" fontId="10" fillId="0" borderId="57" xfId="1" applyNumberFormat="1" applyFont="1" applyBorder="1" applyAlignment="1" applyProtection="1">
      <alignment horizontal="center" vertical="center"/>
      <protection locked="0"/>
    </xf>
    <xf numFmtId="165" fontId="10" fillId="0" borderId="40" xfId="1" applyNumberFormat="1" applyFont="1" applyFill="1" applyBorder="1" applyAlignment="1" applyProtection="1">
      <alignment horizontal="center" vertical="center"/>
      <protection locked="0"/>
    </xf>
    <xf numFmtId="165" fontId="10" fillId="0" borderId="43" xfId="1" applyNumberFormat="1" applyFont="1" applyFill="1" applyBorder="1" applyAlignment="1" applyProtection="1">
      <alignment horizontal="center" vertical="center"/>
      <protection locked="0"/>
    </xf>
    <xf numFmtId="165" fontId="10" fillId="0" borderId="58" xfId="1" applyNumberFormat="1" applyFont="1" applyFill="1" applyBorder="1" applyAlignment="1" applyProtection="1">
      <alignment horizontal="center" vertical="center"/>
      <protection locked="0"/>
    </xf>
    <xf numFmtId="165" fontId="10" fillId="0" borderId="7" xfId="1" applyNumberFormat="1" applyFont="1" applyBorder="1" applyAlignment="1" applyProtection="1">
      <alignment horizontal="center" vertical="center"/>
      <protection locked="0"/>
    </xf>
    <xf numFmtId="165" fontId="10" fillId="0" borderId="11" xfId="1" applyNumberFormat="1" applyFont="1" applyFill="1" applyBorder="1" applyAlignment="1" applyProtection="1">
      <alignment horizontal="center" vertical="center"/>
      <protection locked="0"/>
    </xf>
    <xf numFmtId="165" fontId="10" fillId="0" borderId="39" xfId="1" applyNumberFormat="1" applyFont="1" applyFill="1" applyBorder="1" applyAlignment="1" applyProtection="1">
      <alignment horizontal="center" vertical="center"/>
      <protection locked="0"/>
    </xf>
    <xf numFmtId="165" fontId="10" fillId="0" borderId="42" xfId="1" applyNumberFormat="1" applyFont="1" applyBorder="1" applyAlignment="1" applyProtection="1">
      <alignment horizontal="center" vertical="center"/>
      <protection locked="0"/>
    </xf>
    <xf numFmtId="165" fontId="10" fillId="0" borderId="56" xfId="1" applyNumberFormat="1" applyFont="1" applyBorder="1" applyAlignment="1" applyProtection="1">
      <alignment horizontal="center" vertical="center"/>
      <protection locked="0"/>
    </xf>
    <xf numFmtId="165" fontId="10" fillId="0" borderId="57" xfId="1" applyNumberFormat="1" applyFont="1" applyBorder="1" applyAlignment="1" applyProtection="1">
      <alignment horizontal="center" vertical="center"/>
      <protection locked="0"/>
    </xf>
    <xf numFmtId="165" fontId="10" fillId="0" borderId="40" xfId="1" applyNumberFormat="1" applyFont="1" applyFill="1" applyBorder="1" applyAlignment="1" applyProtection="1">
      <alignment horizontal="center" vertical="center"/>
      <protection locked="0"/>
    </xf>
    <xf numFmtId="165" fontId="10" fillId="0" borderId="43" xfId="1" applyNumberFormat="1" applyFont="1" applyFill="1" applyBorder="1" applyAlignment="1" applyProtection="1">
      <alignment horizontal="center" vertical="center"/>
      <protection locked="0"/>
    </xf>
    <xf numFmtId="165" fontId="10" fillId="0" borderId="58" xfId="1" applyNumberFormat="1" applyFont="1" applyFill="1" applyBorder="1" applyAlignment="1" applyProtection="1">
      <alignment horizontal="center" vertical="center"/>
      <protection locked="0"/>
    </xf>
    <xf numFmtId="165" fontId="10" fillId="0" borderId="6" xfId="1" applyNumberFormat="1" applyFont="1" applyFill="1" applyBorder="1" applyAlignment="1" applyProtection="1">
      <alignment horizontal="center" vertical="center"/>
      <protection locked="0"/>
    </xf>
    <xf numFmtId="165" fontId="10" fillId="0" borderId="8" xfId="1" applyNumberFormat="1" applyFont="1" applyBorder="1" applyAlignment="1" applyProtection="1">
      <alignment horizontal="center" vertical="center"/>
      <protection locked="0"/>
    </xf>
    <xf numFmtId="165" fontId="10" fillId="0" borderId="54" xfId="1" applyNumberFormat="1" applyFont="1" applyFill="1" applyBorder="1" applyAlignment="1" applyProtection="1">
      <alignment horizontal="center" vertical="center"/>
      <protection locked="0"/>
    </xf>
    <xf numFmtId="165" fontId="10" fillId="0" borderId="7" xfId="1" applyNumberFormat="1" applyFont="1" applyBorder="1" applyAlignment="1" applyProtection="1">
      <alignment horizontal="center" vertical="center"/>
      <protection locked="0"/>
    </xf>
    <xf numFmtId="165" fontId="10" fillId="0" borderId="11" xfId="1" applyNumberFormat="1" applyFont="1" applyFill="1" applyBorder="1" applyAlignment="1" applyProtection="1">
      <alignment horizontal="center" vertical="center"/>
      <protection locked="0"/>
    </xf>
    <xf numFmtId="165" fontId="10" fillId="0" borderId="39" xfId="1" applyNumberFormat="1" applyFont="1" applyFill="1" applyBorder="1" applyAlignment="1" applyProtection="1">
      <alignment horizontal="center" vertical="center"/>
      <protection locked="0"/>
    </xf>
    <xf numFmtId="165" fontId="10" fillId="0" borderId="42" xfId="1" applyNumberFormat="1" applyFont="1" applyBorder="1" applyAlignment="1" applyProtection="1">
      <alignment horizontal="center" vertical="center"/>
      <protection locked="0"/>
    </xf>
    <xf numFmtId="165" fontId="10" fillId="0" borderId="56" xfId="1" applyNumberFormat="1" applyFont="1" applyBorder="1" applyAlignment="1" applyProtection="1">
      <alignment horizontal="center" vertical="center"/>
      <protection locked="0"/>
    </xf>
    <xf numFmtId="165" fontId="10" fillId="0" borderId="57" xfId="1" applyNumberFormat="1" applyFont="1" applyBorder="1" applyAlignment="1" applyProtection="1">
      <alignment horizontal="center" vertical="center"/>
      <protection locked="0"/>
    </xf>
    <xf numFmtId="165" fontId="10" fillId="0" borderId="40" xfId="1" applyNumberFormat="1" applyFont="1" applyFill="1" applyBorder="1" applyAlignment="1" applyProtection="1">
      <alignment horizontal="center" vertical="center"/>
      <protection locked="0"/>
    </xf>
    <xf numFmtId="165" fontId="10" fillId="0" borderId="43" xfId="1" applyNumberFormat="1" applyFont="1" applyFill="1" applyBorder="1" applyAlignment="1" applyProtection="1">
      <alignment horizontal="center" vertical="center"/>
      <protection locked="0"/>
    </xf>
    <xf numFmtId="165" fontId="10" fillId="0" borderId="58" xfId="1" applyNumberFormat="1" applyFont="1" applyFill="1" applyBorder="1" applyAlignment="1" applyProtection="1">
      <alignment horizontal="center" vertical="center"/>
      <protection locked="0"/>
    </xf>
    <xf numFmtId="165" fontId="10" fillId="0" borderId="7" xfId="1" applyNumberFormat="1" applyFont="1" applyBorder="1" applyAlignment="1" applyProtection="1">
      <alignment horizontal="center" vertical="center"/>
      <protection locked="0"/>
    </xf>
    <xf numFmtId="165" fontId="10" fillId="0" borderId="11" xfId="1" applyNumberFormat="1" applyFont="1" applyFill="1" applyBorder="1" applyAlignment="1" applyProtection="1">
      <alignment horizontal="center" vertical="center"/>
      <protection locked="0"/>
    </xf>
    <xf numFmtId="165" fontId="10" fillId="0" borderId="39" xfId="1" applyNumberFormat="1" applyFont="1" applyFill="1" applyBorder="1" applyAlignment="1" applyProtection="1">
      <alignment horizontal="center" vertical="center"/>
      <protection locked="0"/>
    </xf>
    <xf numFmtId="165" fontId="10" fillId="0" borderId="42" xfId="1" applyNumberFormat="1" applyFont="1" applyBorder="1" applyAlignment="1" applyProtection="1">
      <alignment horizontal="center" vertical="center"/>
      <protection locked="0"/>
    </xf>
    <xf numFmtId="165" fontId="10" fillId="0" borderId="56" xfId="1" applyNumberFormat="1" applyFont="1" applyBorder="1" applyAlignment="1" applyProtection="1">
      <alignment horizontal="center" vertical="center"/>
      <protection locked="0"/>
    </xf>
    <xf numFmtId="165" fontId="10" fillId="0" borderId="57" xfId="1" applyNumberFormat="1" applyFont="1" applyBorder="1" applyAlignment="1" applyProtection="1">
      <alignment horizontal="center" vertical="center"/>
      <protection locked="0"/>
    </xf>
    <xf numFmtId="165" fontId="10" fillId="0" borderId="40" xfId="1" applyNumberFormat="1" applyFont="1" applyFill="1" applyBorder="1" applyAlignment="1" applyProtection="1">
      <alignment horizontal="center" vertical="center"/>
      <protection locked="0"/>
    </xf>
    <xf numFmtId="165" fontId="10" fillId="0" borderId="43" xfId="1" applyNumberFormat="1" applyFont="1" applyFill="1" applyBorder="1" applyAlignment="1" applyProtection="1">
      <alignment horizontal="center" vertical="center"/>
      <protection locked="0"/>
    </xf>
    <xf numFmtId="165" fontId="10" fillId="0" borderId="58" xfId="1" applyNumberFormat="1" applyFont="1" applyFill="1" applyBorder="1" applyAlignment="1" applyProtection="1">
      <alignment horizontal="center" vertical="center"/>
      <protection locked="0"/>
    </xf>
    <xf numFmtId="165" fontId="10" fillId="0" borderId="6" xfId="1" applyNumberFormat="1" applyFont="1" applyFill="1" applyBorder="1" applyAlignment="1" applyProtection="1">
      <alignment horizontal="center" vertical="center"/>
      <protection locked="0"/>
    </xf>
    <xf numFmtId="165" fontId="10" fillId="0" borderId="8" xfId="1" applyNumberFormat="1" applyFont="1" applyBorder="1" applyAlignment="1" applyProtection="1">
      <alignment horizontal="center" vertical="center"/>
      <protection locked="0"/>
    </xf>
    <xf numFmtId="165" fontId="10" fillId="0" borderId="54" xfId="1" applyNumberFormat="1" applyFont="1" applyFill="1" applyBorder="1" applyAlignment="1" applyProtection="1">
      <alignment horizontal="center" vertical="center"/>
      <protection locked="0"/>
    </xf>
    <xf numFmtId="165" fontId="10" fillId="0" borderId="7" xfId="1" applyNumberFormat="1" applyFont="1" applyBorder="1" applyAlignment="1" applyProtection="1">
      <alignment horizontal="center" vertical="center"/>
      <protection locked="0"/>
    </xf>
    <xf numFmtId="165" fontId="10" fillId="0" borderId="11" xfId="1" applyNumberFormat="1" applyFont="1" applyFill="1" applyBorder="1" applyAlignment="1" applyProtection="1">
      <alignment horizontal="center" vertical="center"/>
      <protection locked="0"/>
    </xf>
    <xf numFmtId="165" fontId="10" fillId="0" borderId="39" xfId="1" applyNumberFormat="1" applyFont="1" applyFill="1" applyBorder="1" applyAlignment="1" applyProtection="1">
      <alignment horizontal="center" vertical="center"/>
      <protection locked="0"/>
    </xf>
    <xf numFmtId="165" fontId="10" fillId="0" borderId="42" xfId="1" applyNumberFormat="1" applyFont="1" applyBorder="1" applyAlignment="1" applyProtection="1">
      <alignment horizontal="center" vertical="center"/>
      <protection locked="0"/>
    </xf>
    <xf numFmtId="165" fontId="10" fillId="0" borderId="56" xfId="1" applyNumberFormat="1" applyFont="1" applyBorder="1" applyAlignment="1" applyProtection="1">
      <alignment horizontal="center" vertical="center"/>
      <protection locked="0"/>
    </xf>
    <xf numFmtId="165" fontId="10" fillId="0" borderId="57" xfId="1" applyNumberFormat="1" applyFont="1" applyBorder="1" applyAlignment="1" applyProtection="1">
      <alignment horizontal="center" vertical="center"/>
      <protection locked="0"/>
    </xf>
    <xf numFmtId="165" fontId="10" fillId="0" borderId="40" xfId="1" applyNumberFormat="1" applyFont="1" applyFill="1" applyBorder="1" applyAlignment="1" applyProtection="1">
      <alignment horizontal="center" vertical="center"/>
      <protection locked="0"/>
    </xf>
    <xf numFmtId="165" fontId="10" fillId="0" borderId="43" xfId="1" applyNumberFormat="1" applyFont="1" applyFill="1" applyBorder="1" applyAlignment="1" applyProtection="1">
      <alignment horizontal="center" vertical="center"/>
      <protection locked="0"/>
    </xf>
    <xf numFmtId="165" fontId="10" fillId="0" borderId="58" xfId="1" applyNumberFormat="1" applyFont="1" applyFill="1" applyBorder="1" applyAlignment="1" applyProtection="1">
      <alignment horizontal="center" vertical="center"/>
      <protection locked="0"/>
    </xf>
    <xf numFmtId="165" fontId="10" fillId="0" borderId="7" xfId="1" applyNumberFormat="1" applyFont="1" applyBorder="1" applyAlignment="1" applyProtection="1">
      <alignment horizontal="center" vertical="center"/>
      <protection locked="0"/>
    </xf>
    <xf numFmtId="165" fontId="10" fillId="0" borderId="11" xfId="1" applyNumberFormat="1" applyFont="1" applyFill="1" applyBorder="1" applyAlignment="1" applyProtection="1">
      <alignment horizontal="center" vertical="center"/>
      <protection locked="0"/>
    </xf>
    <xf numFmtId="165" fontId="10" fillId="0" borderId="39" xfId="1" applyNumberFormat="1" applyFont="1" applyFill="1" applyBorder="1" applyAlignment="1" applyProtection="1">
      <alignment horizontal="center" vertical="center"/>
      <protection locked="0"/>
    </xf>
    <xf numFmtId="165" fontId="10" fillId="0" borderId="42" xfId="1" applyNumberFormat="1" applyFont="1" applyBorder="1" applyAlignment="1" applyProtection="1">
      <alignment horizontal="center" vertical="center"/>
      <protection locked="0"/>
    </xf>
    <xf numFmtId="165" fontId="10" fillId="0" borderId="56" xfId="1" applyNumberFormat="1" applyFont="1" applyBorder="1" applyAlignment="1" applyProtection="1">
      <alignment horizontal="center" vertical="center"/>
      <protection locked="0"/>
    </xf>
    <xf numFmtId="165" fontId="10" fillId="0" borderId="57" xfId="1" applyNumberFormat="1" applyFont="1" applyBorder="1" applyAlignment="1" applyProtection="1">
      <alignment horizontal="center" vertical="center"/>
      <protection locked="0"/>
    </xf>
    <xf numFmtId="165" fontId="10" fillId="0" borderId="40" xfId="1" applyNumberFormat="1" applyFont="1" applyFill="1" applyBorder="1" applyAlignment="1" applyProtection="1">
      <alignment horizontal="center" vertical="center"/>
      <protection locked="0"/>
    </xf>
    <xf numFmtId="165" fontId="10" fillId="0" borderId="43" xfId="1" applyNumberFormat="1" applyFont="1" applyFill="1" applyBorder="1" applyAlignment="1" applyProtection="1">
      <alignment horizontal="center" vertical="center"/>
      <protection locked="0"/>
    </xf>
    <xf numFmtId="165" fontId="10" fillId="0" borderId="58" xfId="1" applyNumberFormat="1" applyFont="1" applyFill="1" applyBorder="1" applyAlignment="1" applyProtection="1">
      <alignment horizontal="center" vertical="center"/>
      <protection locked="0"/>
    </xf>
    <xf numFmtId="0" fontId="6" fillId="0" borderId="9" xfId="0" applyFont="1" applyBorder="1" applyAlignment="1">
      <alignment horizontal="left" vertical="center"/>
    </xf>
    <xf numFmtId="0" fontId="6" fillId="2" borderId="16" xfId="0" applyFont="1" applyFill="1" applyBorder="1" applyAlignment="1" applyProtection="1">
      <alignment horizontal="left" vertical="top" wrapText="1"/>
      <protection locked="0"/>
    </xf>
    <xf numFmtId="0" fontId="6" fillId="2" borderId="17" xfId="0" applyFont="1" applyFill="1" applyBorder="1" applyAlignment="1" applyProtection="1">
      <alignment horizontal="left" vertical="top" wrapText="1"/>
      <protection locked="0"/>
    </xf>
    <xf numFmtId="0" fontId="6" fillId="2" borderId="18" xfId="0" applyFont="1" applyFill="1" applyBorder="1" applyAlignment="1" applyProtection="1">
      <alignment horizontal="left" vertical="top" wrapText="1"/>
      <protection locked="0"/>
    </xf>
    <xf numFmtId="0" fontId="6" fillId="2" borderId="19" xfId="0" applyFont="1" applyFill="1" applyBorder="1" applyAlignment="1" applyProtection="1">
      <alignment horizontal="left" vertical="top" wrapText="1"/>
      <protection locked="0"/>
    </xf>
    <xf numFmtId="0" fontId="6" fillId="2" borderId="0" xfId="0" applyFont="1" applyFill="1" applyBorder="1" applyAlignment="1" applyProtection="1">
      <alignment horizontal="left" vertical="top" wrapText="1"/>
      <protection locked="0"/>
    </xf>
    <xf numFmtId="0" fontId="6" fillId="2" borderId="1" xfId="0" applyFont="1" applyFill="1" applyBorder="1" applyAlignment="1" applyProtection="1">
      <alignment horizontal="left" vertical="top" wrapText="1"/>
      <protection locked="0"/>
    </xf>
    <xf numFmtId="0" fontId="6" fillId="2" borderId="20" xfId="0" applyFont="1" applyFill="1" applyBorder="1" applyAlignment="1" applyProtection="1">
      <alignment horizontal="left" vertical="top" wrapText="1"/>
      <protection locked="0"/>
    </xf>
    <xf numFmtId="0" fontId="6" fillId="2" borderId="21" xfId="0" applyFont="1" applyFill="1" applyBorder="1" applyAlignment="1" applyProtection="1">
      <alignment horizontal="left" vertical="top" wrapText="1"/>
      <protection locked="0"/>
    </xf>
    <xf numFmtId="0" fontId="6" fillId="2" borderId="22" xfId="0" applyFont="1" applyFill="1" applyBorder="1" applyAlignment="1" applyProtection="1">
      <alignment horizontal="left" vertical="top" wrapText="1"/>
      <protection locked="0"/>
    </xf>
    <xf numFmtId="0" fontId="3" fillId="2" borderId="23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right" vertical="center"/>
    </xf>
    <xf numFmtId="0" fontId="4" fillId="0" borderId="0" xfId="0" applyNumberFormat="1" applyFont="1" applyFill="1" applyAlignment="1" applyProtection="1">
      <alignment horizontal="right" vertical="center"/>
    </xf>
    <xf numFmtId="0" fontId="2" fillId="0" borderId="0" xfId="0" applyFont="1" applyBorder="1" applyAlignment="1" applyProtection="1">
      <alignment horizontal="left" vertical="center" indent="1"/>
      <protection locked="0"/>
    </xf>
    <xf numFmtId="0" fontId="6" fillId="6" borderId="16" xfId="0" applyFont="1" applyFill="1" applyBorder="1" applyAlignment="1" applyProtection="1">
      <alignment horizontal="justify" vertical="top" wrapText="1"/>
      <protection locked="0"/>
    </xf>
    <xf numFmtId="0" fontId="6" fillId="6" borderId="17" xfId="0" applyFont="1" applyFill="1" applyBorder="1" applyAlignment="1" applyProtection="1">
      <alignment horizontal="justify" vertical="top" wrapText="1"/>
      <protection locked="0"/>
    </xf>
    <xf numFmtId="0" fontId="6" fillId="6" borderId="18" xfId="0" applyFont="1" applyFill="1" applyBorder="1" applyAlignment="1" applyProtection="1">
      <alignment horizontal="justify" vertical="top" wrapText="1"/>
      <protection locked="0"/>
    </xf>
    <xf numFmtId="0" fontId="6" fillId="6" borderId="19" xfId="0" applyFont="1" applyFill="1" applyBorder="1" applyAlignment="1" applyProtection="1">
      <alignment horizontal="justify" vertical="top" wrapText="1"/>
      <protection locked="0"/>
    </xf>
    <xf numFmtId="0" fontId="6" fillId="6" borderId="0" xfId="0" applyFont="1" applyFill="1" applyBorder="1" applyAlignment="1" applyProtection="1">
      <alignment horizontal="justify" vertical="top" wrapText="1"/>
      <protection locked="0"/>
    </xf>
    <xf numFmtId="0" fontId="6" fillId="6" borderId="1" xfId="0" applyFont="1" applyFill="1" applyBorder="1" applyAlignment="1" applyProtection="1">
      <alignment horizontal="justify" vertical="top" wrapText="1"/>
      <protection locked="0"/>
    </xf>
    <xf numFmtId="0" fontId="6" fillId="6" borderId="20" xfId="0" applyFont="1" applyFill="1" applyBorder="1" applyAlignment="1" applyProtection="1">
      <alignment horizontal="justify" vertical="top" wrapText="1"/>
      <protection locked="0"/>
    </xf>
    <xf numFmtId="0" fontId="6" fillId="6" borderId="21" xfId="0" applyFont="1" applyFill="1" applyBorder="1" applyAlignment="1" applyProtection="1">
      <alignment horizontal="justify" vertical="top" wrapText="1"/>
      <protection locked="0"/>
    </xf>
    <xf numFmtId="0" fontId="6" fillId="6" borderId="22" xfId="0" applyFont="1" applyFill="1" applyBorder="1" applyAlignment="1" applyProtection="1">
      <alignment horizontal="justify" vertical="top" wrapText="1"/>
      <protection locked="0"/>
    </xf>
    <xf numFmtId="0" fontId="3" fillId="6" borderId="23" xfId="0" applyFont="1" applyFill="1" applyBorder="1" applyAlignment="1">
      <alignment horizontal="center" vertical="center" wrapText="1"/>
    </xf>
    <xf numFmtId="0" fontId="3" fillId="6" borderId="24" xfId="0" applyFont="1" applyFill="1" applyBorder="1" applyAlignment="1">
      <alignment horizontal="center" vertical="center"/>
    </xf>
    <xf numFmtId="0" fontId="3" fillId="6" borderId="25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right" vertical="center"/>
    </xf>
    <xf numFmtId="0" fontId="6" fillId="7" borderId="16" xfId="0" applyFont="1" applyFill="1" applyBorder="1" applyAlignment="1" applyProtection="1">
      <alignment horizontal="justify" vertical="top" wrapText="1"/>
      <protection locked="0"/>
    </xf>
    <xf numFmtId="0" fontId="6" fillId="7" borderId="17" xfId="0" applyFont="1" applyFill="1" applyBorder="1" applyAlignment="1" applyProtection="1">
      <alignment horizontal="justify" vertical="top" wrapText="1"/>
      <protection locked="0"/>
    </xf>
    <xf numFmtId="0" fontId="6" fillId="7" borderId="18" xfId="0" applyFont="1" applyFill="1" applyBorder="1" applyAlignment="1" applyProtection="1">
      <alignment horizontal="justify" vertical="top" wrapText="1"/>
      <protection locked="0"/>
    </xf>
    <xf numFmtId="0" fontId="6" fillId="7" borderId="19" xfId="0" applyFont="1" applyFill="1" applyBorder="1" applyAlignment="1" applyProtection="1">
      <alignment horizontal="justify" vertical="top" wrapText="1"/>
      <protection locked="0"/>
    </xf>
    <xf numFmtId="0" fontId="6" fillId="7" borderId="0" xfId="0" applyFont="1" applyFill="1" applyBorder="1" applyAlignment="1" applyProtection="1">
      <alignment horizontal="justify" vertical="top" wrapText="1"/>
      <protection locked="0"/>
    </xf>
    <xf numFmtId="0" fontId="6" fillId="7" borderId="1" xfId="0" applyFont="1" applyFill="1" applyBorder="1" applyAlignment="1" applyProtection="1">
      <alignment horizontal="justify" vertical="top" wrapText="1"/>
      <protection locked="0"/>
    </xf>
    <xf numFmtId="0" fontId="6" fillId="7" borderId="20" xfId="0" applyFont="1" applyFill="1" applyBorder="1" applyAlignment="1" applyProtection="1">
      <alignment horizontal="justify" vertical="top" wrapText="1"/>
      <protection locked="0"/>
    </xf>
    <xf numFmtId="0" fontId="6" fillId="7" borderId="21" xfId="0" applyFont="1" applyFill="1" applyBorder="1" applyAlignment="1" applyProtection="1">
      <alignment horizontal="justify" vertical="top" wrapText="1"/>
      <protection locked="0"/>
    </xf>
    <xf numFmtId="0" fontId="6" fillId="7" borderId="22" xfId="0" applyFont="1" applyFill="1" applyBorder="1" applyAlignment="1" applyProtection="1">
      <alignment horizontal="justify" vertical="top" wrapText="1"/>
      <protection locked="0"/>
    </xf>
    <xf numFmtId="0" fontId="3" fillId="7" borderId="23" xfId="0" applyFont="1" applyFill="1" applyBorder="1" applyAlignment="1">
      <alignment horizontal="center" vertical="center" wrapText="1"/>
    </xf>
    <xf numFmtId="0" fontId="3" fillId="7" borderId="24" xfId="0" applyFont="1" applyFill="1" applyBorder="1" applyAlignment="1">
      <alignment horizontal="center" vertical="center"/>
    </xf>
    <xf numFmtId="0" fontId="3" fillId="7" borderId="25" xfId="0" applyFont="1" applyFill="1" applyBorder="1" applyAlignment="1">
      <alignment horizontal="center" vertical="center"/>
    </xf>
  </cellXfs>
  <cellStyles count="54">
    <cellStyle name="=C:\WINNT\SYSTEM32\COMMAND.COM 2 2" xfId="2"/>
    <cellStyle name="20% - Accent1" xfId="4"/>
    <cellStyle name="20% - Accent2" xfId="5"/>
    <cellStyle name="20% - Accent3" xfId="6"/>
    <cellStyle name="20% - Accent4" xfId="7"/>
    <cellStyle name="20% - Accent5" xfId="8"/>
    <cellStyle name="20% - Accent6" xfId="9"/>
    <cellStyle name="40% - Accent1" xfId="10"/>
    <cellStyle name="40% - Accent2" xfId="11"/>
    <cellStyle name="40% - Accent3" xfId="12"/>
    <cellStyle name="40% - Accent4" xfId="13"/>
    <cellStyle name="40% - Accent5" xfId="14"/>
    <cellStyle name="40% - Accent6" xfId="15"/>
    <cellStyle name="60% - Accent1" xfId="16"/>
    <cellStyle name="60% - Accent2" xfId="17"/>
    <cellStyle name="60% - Accent3" xfId="18"/>
    <cellStyle name="60% - Accent4" xfId="19"/>
    <cellStyle name="60% - Accent5" xfId="20"/>
    <cellStyle name="60% - Accent6" xfId="21"/>
    <cellStyle name="Accent1" xfId="22"/>
    <cellStyle name="Accent2" xfId="23"/>
    <cellStyle name="Accent3" xfId="24"/>
    <cellStyle name="Accent4" xfId="25"/>
    <cellStyle name="Accent5" xfId="26"/>
    <cellStyle name="Accent6" xfId="27"/>
    <cellStyle name="Bad" xfId="28"/>
    <cellStyle name="Calculation" xfId="29"/>
    <cellStyle name="Check Cell" xfId="30"/>
    <cellStyle name="Explanatory Text" xfId="32"/>
    <cellStyle name="Good" xfId="33"/>
    <cellStyle name="Heading 1" xfId="34"/>
    <cellStyle name="Heading 2" xfId="35"/>
    <cellStyle name="Heading 3" xfId="36"/>
    <cellStyle name="Heading 4" xfId="37"/>
    <cellStyle name="Input" xfId="38"/>
    <cellStyle name="Linked Cell" xfId="39"/>
    <cellStyle name="Millares" xfId="1" builtinId="3"/>
    <cellStyle name="Millares 2" xfId="31"/>
    <cellStyle name="Millares 2 2" xfId="47"/>
    <cellStyle name="Millares 3" xfId="49"/>
    <cellStyle name="Millares 3 2" xfId="51"/>
    <cellStyle name="Millares 4" xfId="53"/>
    <cellStyle name="Neutral 2" xfId="40"/>
    <cellStyle name="Normal" xfId="0" builtinId="0"/>
    <cellStyle name="Normal 2" xfId="3"/>
    <cellStyle name="Normal 2 2" xfId="46"/>
    <cellStyle name="Normal 3" xfId="48"/>
    <cellStyle name="Normal 3 2" xfId="50"/>
    <cellStyle name="Normal 4" xfId="52"/>
    <cellStyle name="Note" xfId="41"/>
    <cellStyle name="Output" xfId="42"/>
    <cellStyle name="Title" xfId="43"/>
    <cellStyle name="Total 2" xfId="44"/>
    <cellStyle name="Warning Text" xfId="4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314324</xdr:colOff>
      <xdr:row>2</xdr:row>
      <xdr:rowOff>32581</xdr:rowOff>
    </xdr:from>
    <xdr:to>
      <xdr:col>13</xdr:col>
      <xdr:colOff>409574</xdr:colOff>
      <xdr:row>4</xdr:row>
      <xdr:rowOff>173354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362824" y="537406"/>
          <a:ext cx="1609725" cy="52177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666750</xdr:colOff>
      <xdr:row>1</xdr:row>
      <xdr:rowOff>133350</xdr:rowOff>
    </xdr:from>
    <xdr:to>
      <xdr:col>10</xdr:col>
      <xdr:colOff>752475</xdr:colOff>
      <xdr:row>4</xdr:row>
      <xdr:rowOff>83623</xdr:rowOff>
    </xdr:to>
    <xdr:pic>
      <xdr:nvPicPr>
        <xdr:cNvPr id="5" name="Picture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762750" y="542925"/>
          <a:ext cx="1609725" cy="52177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666750</xdr:colOff>
      <xdr:row>1</xdr:row>
      <xdr:rowOff>104775</xdr:rowOff>
    </xdr:from>
    <xdr:to>
      <xdr:col>10</xdr:col>
      <xdr:colOff>752475</xdr:colOff>
      <xdr:row>4</xdr:row>
      <xdr:rowOff>55048</xdr:rowOff>
    </xdr:to>
    <xdr:pic>
      <xdr:nvPicPr>
        <xdr:cNvPr id="4" name="Picture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762750" y="514350"/>
          <a:ext cx="1609725" cy="52177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323850</xdr:colOff>
      <xdr:row>2</xdr:row>
      <xdr:rowOff>28575</xdr:rowOff>
    </xdr:from>
    <xdr:to>
      <xdr:col>13</xdr:col>
      <xdr:colOff>523875</xdr:colOff>
      <xdr:row>4</xdr:row>
      <xdr:rowOff>169348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372350" y="533400"/>
          <a:ext cx="1609725" cy="52177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695325</xdr:colOff>
      <xdr:row>1</xdr:row>
      <xdr:rowOff>95250</xdr:rowOff>
    </xdr:from>
    <xdr:to>
      <xdr:col>11</xdr:col>
      <xdr:colOff>19050</xdr:colOff>
      <xdr:row>4</xdr:row>
      <xdr:rowOff>45523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791325" y="504825"/>
          <a:ext cx="1609725" cy="52177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666750</xdr:colOff>
      <xdr:row>1</xdr:row>
      <xdr:rowOff>104775</xdr:rowOff>
    </xdr:from>
    <xdr:to>
      <xdr:col>10</xdr:col>
      <xdr:colOff>752475</xdr:colOff>
      <xdr:row>4</xdr:row>
      <xdr:rowOff>55048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762750" y="514350"/>
          <a:ext cx="1609725" cy="52177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314325</xdr:colOff>
      <xdr:row>2</xdr:row>
      <xdr:rowOff>28575</xdr:rowOff>
    </xdr:from>
    <xdr:to>
      <xdr:col>13</xdr:col>
      <xdr:colOff>495300</xdr:colOff>
      <xdr:row>4</xdr:row>
      <xdr:rowOff>169348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362825" y="533400"/>
          <a:ext cx="1609725" cy="521773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695325</xdr:colOff>
      <xdr:row>1</xdr:row>
      <xdr:rowOff>95250</xdr:rowOff>
    </xdr:from>
    <xdr:to>
      <xdr:col>11</xdr:col>
      <xdr:colOff>19050</xdr:colOff>
      <xdr:row>4</xdr:row>
      <xdr:rowOff>45523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791325" y="504825"/>
          <a:ext cx="1609725" cy="521773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666750</xdr:colOff>
      <xdr:row>1</xdr:row>
      <xdr:rowOff>104775</xdr:rowOff>
    </xdr:from>
    <xdr:to>
      <xdr:col>10</xdr:col>
      <xdr:colOff>752475</xdr:colOff>
      <xdr:row>4</xdr:row>
      <xdr:rowOff>55048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762750" y="514350"/>
          <a:ext cx="1609725" cy="52177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medios"/>
    </sheetNames>
    <sheetDataSet>
      <sheetData sheetId="0">
        <row r="4">
          <cell r="Q4" t="str">
            <v>RESTO DEL PAÍS</v>
          </cell>
        </row>
        <row r="5">
          <cell r="Q5" t="str">
            <v>SUR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9"/>
  <sheetViews>
    <sheetView showGridLines="0" view="pageBreakPreview" topLeftCell="A26" zoomScale="60" zoomScaleNormal="100" workbookViewId="0">
      <selection activeCell="E36" sqref="E36"/>
    </sheetView>
  </sheetViews>
  <sheetFormatPr baseColWidth="10" defaultColWidth="11.42578125" defaultRowHeight="15" x14ac:dyDescent="0.25"/>
  <cols>
    <col min="1" max="1" width="11.7109375" bestFit="1" customWidth="1"/>
    <col min="2" max="11" width="10.7109375" customWidth="1"/>
    <col min="12" max="12" width="1.28515625" customWidth="1"/>
    <col min="13" max="14" width="10.7109375" customWidth="1"/>
  </cols>
  <sheetData>
    <row r="1" spans="1:14" ht="32.25" customHeight="1" x14ac:dyDescent="0.25">
      <c r="A1" s="148" t="s">
        <v>0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50"/>
    </row>
    <row r="2" spans="1:14" ht="7.5" customHeight="1" x14ac:dyDescent="0.25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20"/>
      <c r="N2" s="20"/>
    </row>
    <row r="3" spans="1:14" x14ac:dyDescent="0.25">
      <c r="A3" s="151" t="s">
        <v>1</v>
      </c>
      <c r="B3" s="151"/>
      <c r="C3" s="153" t="s">
        <v>27</v>
      </c>
      <c r="D3" s="153"/>
      <c r="E3" s="153"/>
      <c r="F3" s="153"/>
      <c r="G3" s="153"/>
      <c r="H3" s="153"/>
      <c r="I3" s="153"/>
      <c r="J3" s="153"/>
      <c r="K3" s="153"/>
      <c r="L3" s="153"/>
      <c r="M3" s="153"/>
      <c r="N3" s="153"/>
    </row>
    <row r="4" spans="1:14" x14ac:dyDescent="0.25">
      <c r="A4" s="152" t="s">
        <v>2</v>
      </c>
      <c r="B4" s="151"/>
      <c r="C4" s="153" t="s">
        <v>24</v>
      </c>
      <c r="D4" s="153"/>
      <c r="E4" s="153"/>
      <c r="F4" s="153"/>
      <c r="G4" s="153"/>
      <c r="H4" s="153"/>
      <c r="I4" s="153"/>
      <c r="J4" s="153"/>
      <c r="K4" s="153"/>
      <c r="L4" s="153"/>
      <c r="M4" s="153"/>
      <c r="N4" s="153"/>
    </row>
    <row r="5" spans="1:14" x14ac:dyDescent="0.25">
      <c r="A5" s="152" t="s">
        <v>3</v>
      </c>
      <c r="B5" s="152"/>
      <c r="C5" s="153" t="s">
        <v>4</v>
      </c>
      <c r="D5" s="153"/>
      <c r="E5" s="34"/>
      <c r="F5" s="34"/>
      <c r="G5" s="34"/>
      <c r="H5" s="34"/>
      <c r="I5" s="34"/>
      <c r="J5" s="34"/>
      <c r="K5" s="34"/>
      <c r="L5" s="34"/>
      <c r="M5" s="35"/>
      <c r="N5" s="35"/>
    </row>
    <row r="6" spans="1:14" ht="9" customHeight="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7" spans="1:14" ht="39" thickBot="1" x14ac:dyDescent="0.3">
      <c r="A7" s="36" t="s">
        <v>5</v>
      </c>
      <c r="B7" s="2" t="s">
        <v>6</v>
      </c>
      <c r="C7" s="2" t="s">
        <v>7</v>
      </c>
      <c r="D7" s="2" t="s">
        <v>8</v>
      </c>
      <c r="E7" s="3" t="s">
        <v>9</v>
      </c>
      <c r="F7" s="2" t="s">
        <v>10</v>
      </c>
      <c r="G7" s="2" t="s">
        <v>11</v>
      </c>
      <c r="H7" s="2" t="s">
        <v>12</v>
      </c>
      <c r="I7" s="2" t="s">
        <v>13</v>
      </c>
      <c r="J7" s="2" t="s">
        <v>14</v>
      </c>
      <c r="K7" s="68" t="s">
        <v>15</v>
      </c>
      <c r="L7" s="4"/>
      <c r="M7" s="66" t="s">
        <v>16</v>
      </c>
      <c r="N7" s="67" t="s">
        <v>17</v>
      </c>
    </row>
    <row r="8" spans="1:14" x14ac:dyDescent="0.25">
      <c r="A8" s="37">
        <v>41365</v>
      </c>
      <c r="B8" s="60">
        <v>93.541499999999999</v>
      </c>
      <c r="C8" s="63">
        <v>1.0863</v>
      </c>
      <c r="D8" s="63">
        <v>0.2344</v>
      </c>
      <c r="E8" s="63">
        <v>1.3207</v>
      </c>
      <c r="F8" s="63">
        <v>5.1173999999999999</v>
      </c>
      <c r="G8" s="75">
        <v>203.32300000000001</v>
      </c>
      <c r="H8" s="75">
        <v>3.4089999999999998</v>
      </c>
      <c r="I8" s="63">
        <v>38.747300000000003</v>
      </c>
      <c r="J8" s="63">
        <v>50.384599999999999</v>
      </c>
      <c r="K8" s="77">
        <v>0</v>
      </c>
      <c r="L8" s="21"/>
      <c r="M8" s="41"/>
      <c r="N8" s="41"/>
    </row>
    <row r="9" spans="1:14" x14ac:dyDescent="0.25">
      <c r="A9" s="37">
        <f>+A8+1</f>
        <v>41366</v>
      </c>
      <c r="B9" s="59">
        <v>93.527600000000007</v>
      </c>
      <c r="C9" s="61">
        <v>1.0854999999999999</v>
      </c>
      <c r="D9" s="62">
        <v>0.2329</v>
      </c>
      <c r="E9" s="61">
        <v>1.3184</v>
      </c>
      <c r="F9" s="61">
        <v>5.1391</v>
      </c>
      <c r="G9" s="76">
        <v>203.59</v>
      </c>
      <c r="H9" s="76">
        <v>3.1457000000000002</v>
      </c>
      <c r="I9" s="61">
        <v>38.751399999999997</v>
      </c>
      <c r="J9" s="62">
        <v>50.388300000000001</v>
      </c>
      <c r="K9" s="77">
        <v>0</v>
      </c>
      <c r="L9" s="21"/>
      <c r="M9" s="40"/>
      <c r="N9" s="40"/>
    </row>
    <row r="10" spans="1:14" x14ac:dyDescent="0.25">
      <c r="A10" s="37">
        <f>+A9+1</f>
        <v>41367</v>
      </c>
      <c r="B10" s="59">
        <v>93.632800000000003</v>
      </c>
      <c r="C10" s="61">
        <v>1.0817000000000001</v>
      </c>
      <c r="D10" s="62">
        <v>0.23480000000000001</v>
      </c>
      <c r="E10" s="61">
        <v>1.3164</v>
      </c>
      <c r="F10" s="61">
        <v>5.0425000000000004</v>
      </c>
      <c r="G10" s="76">
        <v>203.62039999999999</v>
      </c>
      <c r="H10" s="76">
        <v>4.5209000000000001</v>
      </c>
      <c r="I10" s="61">
        <v>38.720799999999997</v>
      </c>
      <c r="J10" s="62">
        <v>50.372599999999998</v>
      </c>
      <c r="K10" s="77">
        <v>0</v>
      </c>
      <c r="L10" s="21"/>
      <c r="M10" s="40"/>
      <c r="N10" s="40"/>
    </row>
    <row r="11" spans="1:14" x14ac:dyDescent="0.25">
      <c r="A11" s="37">
        <f t="shared" ref="A11:A37" si="0">+A10+1</f>
        <v>41368</v>
      </c>
      <c r="B11" s="59">
        <v>93.448899999999995</v>
      </c>
      <c r="C11" s="61">
        <v>1.0845</v>
      </c>
      <c r="D11" s="62">
        <v>0.23200000000000001</v>
      </c>
      <c r="E11" s="61">
        <v>1.3165</v>
      </c>
      <c r="F11" s="61">
        <v>5.2281000000000004</v>
      </c>
      <c r="G11" s="76">
        <v>203.30199999999999</v>
      </c>
      <c r="H11" s="76">
        <v>4.5674000000000001</v>
      </c>
      <c r="I11" s="61">
        <v>38.7727</v>
      </c>
      <c r="J11" s="62">
        <v>50.401699999999998</v>
      </c>
      <c r="K11" s="77">
        <v>0</v>
      </c>
      <c r="L11" s="21"/>
      <c r="M11" s="40"/>
      <c r="N11" s="40"/>
    </row>
    <row r="12" spans="1:14" x14ac:dyDescent="0.25">
      <c r="A12" s="37">
        <f t="shared" si="0"/>
        <v>41369</v>
      </c>
      <c r="B12" s="59">
        <v>93.505499999999998</v>
      </c>
      <c r="C12" s="61">
        <v>1.0852999999999999</v>
      </c>
      <c r="D12" s="62">
        <v>0.23100000000000001</v>
      </c>
      <c r="E12" s="61">
        <v>1.3163</v>
      </c>
      <c r="F12" s="61">
        <v>5.1622000000000003</v>
      </c>
      <c r="G12" s="76">
        <v>203.77969999999999</v>
      </c>
      <c r="H12" s="76">
        <v>4.4074999999999998</v>
      </c>
      <c r="I12" s="61">
        <v>38.759500000000003</v>
      </c>
      <c r="J12" s="62">
        <v>50.393999999999998</v>
      </c>
      <c r="K12" s="77">
        <v>0</v>
      </c>
      <c r="L12" s="21"/>
      <c r="M12" s="40"/>
      <c r="N12" s="40"/>
    </row>
    <row r="13" spans="1:14" x14ac:dyDescent="0.25">
      <c r="A13" s="37">
        <f t="shared" si="0"/>
        <v>41370</v>
      </c>
      <c r="B13" s="59">
        <v>93.4863</v>
      </c>
      <c r="C13" s="61">
        <v>1.0871</v>
      </c>
      <c r="D13" s="62">
        <v>0.23089999999999999</v>
      </c>
      <c r="E13" s="61">
        <v>1.3180000000000001</v>
      </c>
      <c r="F13" s="61">
        <v>5.19</v>
      </c>
      <c r="G13" s="76">
        <v>203.67740000000001</v>
      </c>
      <c r="H13" s="76">
        <v>4.1959999999999997</v>
      </c>
      <c r="I13" s="61">
        <v>38.7607</v>
      </c>
      <c r="J13" s="62">
        <v>50.3934</v>
      </c>
      <c r="K13" s="77">
        <v>0</v>
      </c>
      <c r="L13" s="21"/>
      <c r="M13" s="40"/>
      <c r="N13" s="40"/>
    </row>
    <row r="14" spans="1:14" x14ac:dyDescent="0.25">
      <c r="A14" s="37">
        <f t="shared" si="0"/>
        <v>41371</v>
      </c>
      <c r="B14" s="59">
        <v>93.563699999999997</v>
      </c>
      <c r="C14" s="61">
        <v>1.0843</v>
      </c>
      <c r="D14" s="62">
        <v>0.2324</v>
      </c>
      <c r="E14" s="61">
        <v>1.3168</v>
      </c>
      <c r="F14" s="61">
        <v>5.1117999999999997</v>
      </c>
      <c r="G14" s="76">
        <v>203.5986</v>
      </c>
      <c r="H14" s="76">
        <v>4.3457999999999997</v>
      </c>
      <c r="I14" s="61">
        <v>38.74</v>
      </c>
      <c r="J14" s="62">
        <v>50.382800000000003</v>
      </c>
      <c r="K14" s="77">
        <v>0</v>
      </c>
      <c r="L14" s="21"/>
      <c r="M14" s="40"/>
      <c r="N14" s="40"/>
    </row>
    <row r="15" spans="1:14" x14ac:dyDescent="0.25">
      <c r="A15" s="37">
        <f t="shared" si="0"/>
        <v>41372</v>
      </c>
      <c r="B15" s="59">
        <v>93.408100000000005</v>
      </c>
      <c r="C15" s="61">
        <v>1.0432999999999999</v>
      </c>
      <c r="D15" s="61">
        <v>0.24279999999999999</v>
      </c>
      <c r="E15" s="61">
        <v>1.2861</v>
      </c>
      <c r="F15" s="61">
        <v>5.2725</v>
      </c>
      <c r="G15" s="76">
        <v>203.42439999999999</v>
      </c>
      <c r="H15" s="76">
        <v>4.5792999999999999</v>
      </c>
      <c r="I15" s="61">
        <v>38.813499999999998</v>
      </c>
      <c r="J15" s="62">
        <v>50.448300000000003</v>
      </c>
      <c r="K15" s="77">
        <v>0</v>
      </c>
      <c r="L15" s="21"/>
      <c r="M15" s="40"/>
      <c r="N15" s="40"/>
    </row>
    <row r="16" spans="1:14" x14ac:dyDescent="0.25">
      <c r="A16" s="37">
        <f t="shared" si="0"/>
        <v>41373</v>
      </c>
      <c r="B16" s="59">
        <v>93.478800000000007</v>
      </c>
      <c r="C16" s="61">
        <v>1.0726</v>
      </c>
      <c r="D16" s="61">
        <v>0.23269999999999999</v>
      </c>
      <c r="E16" s="61">
        <v>1.3052999999999999</v>
      </c>
      <c r="F16" s="61">
        <v>5.2023999999999999</v>
      </c>
      <c r="G16" s="76">
        <v>204.23509999999999</v>
      </c>
      <c r="H16" s="76">
        <v>3.7393000000000001</v>
      </c>
      <c r="I16" s="61">
        <v>38.773499999999999</v>
      </c>
      <c r="J16" s="62">
        <v>50.4099</v>
      </c>
      <c r="K16" s="77">
        <v>0</v>
      </c>
      <c r="L16" s="21"/>
      <c r="M16" s="40"/>
      <c r="N16" s="40"/>
    </row>
    <row r="17" spans="1:14" x14ac:dyDescent="0.25">
      <c r="A17" s="37">
        <f t="shared" si="0"/>
        <v>41374</v>
      </c>
      <c r="B17" s="59">
        <v>93.586500000000001</v>
      </c>
      <c r="C17" s="61">
        <v>1.0867</v>
      </c>
      <c r="D17" s="61">
        <v>0.23019999999999999</v>
      </c>
      <c r="E17" s="61">
        <v>1.3169</v>
      </c>
      <c r="F17" s="61">
        <v>5.0747999999999998</v>
      </c>
      <c r="G17" s="76">
        <v>203.761</v>
      </c>
      <c r="H17" s="76">
        <v>3.2928000000000002</v>
      </c>
      <c r="I17" s="61">
        <v>38.737499999999997</v>
      </c>
      <c r="J17" s="62">
        <v>50.380699999999997</v>
      </c>
      <c r="K17" s="77">
        <v>0</v>
      </c>
      <c r="L17" s="21"/>
      <c r="M17" s="40"/>
      <c r="N17" s="40"/>
    </row>
    <row r="18" spans="1:14" x14ac:dyDescent="0.25">
      <c r="A18" s="37">
        <f t="shared" si="0"/>
        <v>41375</v>
      </c>
      <c r="B18" s="59">
        <v>93.5227</v>
      </c>
      <c r="C18" s="61">
        <v>1.0899000000000001</v>
      </c>
      <c r="D18" s="61">
        <v>0.23039999999999999</v>
      </c>
      <c r="E18" s="61">
        <v>1.3203</v>
      </c>
      <c r="F18" s="61">
        <v>5.1437999999999997</v>
      </c>
      <c r="G18" s="76">
        <v>203.49250000000001</v>
      </c>
      <c r="H18" s="76">
        <v>3.4683000000000002</v>
      </c>
      <c r="I18" s="61">
        <v>38.751100000000001</v>
      </c>
      <c r="J18" s="62">
        <v>50.386400000000002</v>
      </c>
      <c r="K18" s="77">
        <v>0</v>
      </c>
      <c r="L18" s="21"/>
      <c r="M18" s="40"/>
      <c r="N18" s="40"/>
    </row>
    <row r="19" spans="1:14" x14ac:dyDescent="0.25">
      <c r="A19" s="37">
        <f t="shared" si="0"/>
        <v>41376</v>
      </c>
      <c r="B19" s="59">
        <v>93.484300000000005</v>
      </c>
      <c r="C19" s="61">
        <v>1.08</v>
      </c>
      <c r="D19" s="61">
        <v>0.23100000000000001</v>
      </c>
      <c r="E19" s="61">
        <v>1.3109999999999999</v>
      </c>
      <c r="F19" s="61">
        <v>5.1982999999999997</v>
      </c>
      <c r="G19" s="76">
        <v>203.56039999999999</v>
      </c>
      <c r="H19" s="76">
        <v>3.4882</v>
      </c>
      <c r="I19" s="61">
        <v>38.766300000000001</v>
      </c>
      <c r="J19" s="62">
        <v>50.401600000000002</v>
      </c>
      <c r="K19" s="77">
        <v>0</v>
      </c>
      <c r="L19" s="21"/>
      <c r="M19" s="40"/>
      <c r="N19" s="40"/>
    </row>
    <row r="20" spans="1:14" x14ac:dyDescent="0.25">
      <c r="A20" s="37">
        <f t="shared" si="0"/>
        <v>41377</v>
      </c>
      <c r="B20" s="59">
        <v>93.552999999999997</v>
      </c>
      <c r="C20" s="61">
        <v>1.0848</v>
      </c>
      <c r="D20" s="61">
        <v>0.23119999999999999</v>
      </c>
      <c r="E20" s="61">
        <v>1.3160000000000001</v>
      </c>
      <c r="F20" s="61">
        <v>5.1258999999999997</v>
      </c>
      <c r="G20" s="76">
        <v>203.63820000000001</v>
      </c>
      <c r="H20" s="76">
        <v>3.1471</v>
      </c>
      <c r="I20" s="61">
        <v>38.742899999999999</v>
      </c>
      <c r="J20" s="62">
        <v>50.384799999999998</v>
      </c>
      <c r="K20" s="77">
        <v>0</v>
      </c>
      <c r="L20" s="21"/>
      <c r="M20" s="40"/>
      <c r="N20" s="40"/>
    </row>
    <row r="21" spans="1:14" x14ac:dyDescent="0.25">
      <c r="A21" s="37">
        <f t="shared" si="0"/>
        <v>41378</v>
      </c>
      <c r="B21" s="59">
        <v>93.527900000000002</v>
      </c>
      <c r="C21" s="61">
        <v>1.0831999999999999</v>
      </c>
      <c r="D21" s="61">
        <v>0.2293</v>
      </c>
      <c r="E21" s="61">
        <v>1.3124</v>
      </c>
      <c r="F21" s="61">
        <v>5.1544999999999996</v>
      </c>
      <c r="G21" s="76">
        <v>203.43360000000001</v>
      </c>
      <c r="H21" s="76">
        <v>2.8317000000000001</v>
      </c>
      <c r="I21" s="61">
        <v>38.752499999999998</v>
      </c>
      <c r="J21" s="62">
        <v>50.392200000000003</v>
      </c>
      <c r="K21" s="77">
        <v>0</v>
      </c>
      <c r="L21" s="21"/>
      <c r="M21" s="40"/>
      <c r="N21" s="40"/>
    </row>
    <row r="22" spans="1:14" x14ac:dyDescent="0.25">
      <c r="A22" s="37">
        <f t="shared" si="0"/>
        <v>41379</v>
      </c>
      <c r="B22" s="59">
        <v>93.542599999999993</v>
      </c>
      <c r="C22" s="61">
        <v>1.0871999999999999</v>
      </c>
      <c r="D22" s="61">
        <v>0.22950000000000001</v>
      </c>
      <c r="E22" s="61">
        <v>1.3167</v>
      </c>
      <c r="F22" s="61">
        <v>5.1329000000000002</v>
      </c>
      <c r="G22" s="76">
        <v>203.50880000000001</v>
      </c>
      <c r="H22" s="76">
        <v>2.9603999999999999</v>
      </c>
      <c r="I22" s="61">
        <v>38.746000000000002</v>
      </c>
      <c r="J22" s="62">
        <v>50.3855</v>
      </c>
      <c r="K22" s="77">
        <v>0</v>
      </c>
      <c r="L22" s="21"/>
      <c r="M22" s="40"/>
      <c r="N22" s="40"/>
    </row>
    <row r="23" spans="1:14" x14ac:dyDescent="0.25">
      <c r="A23" s="37">
        <f t="shared" si="0"/>
        <v>41380</v>
      </c>
      <c r="B23" s="59">
        <v>93.539400000000001</v>
      </c>
      <c r="C23" s="61">
        <v>1.0839000000000001</v>
      </c>
      <c r="D23" s="61">
        <v>0.2311</v>
      </c>
      <c r="E23" s="61">
        <v>1.3149999999999999</v>
      </c>
      <c r="F23" s="61">
        <v>5.14</v>
      </c>
      <c r="G23" s="76">
        <v>203.48750000000001</v>
      </c>
      <c r="H23" s="76">
        <v>3.1139000000000001</v>
      </c>
      <c r="I23" s="61">
        <v>38.747700000000002</v>
      </c>
      <c r="J23" s="62">
        <v>50.388199999999998</v>
      </c>
      <c r="K23" s="77">
        <v>0</v>
      </c>
      <c r="L23" s="21"/>
      <c r="M23" s="40"/>
      <c r="N23" s="40"/>
    </row>
    <row r="24" spans="1:14" x14ac:dyDescent="0.25">
      <c r="A24" s="37">
        <f t="shared" si="0"/>
        <v>41381</v>
      </c>
      <c r="B24" s="59">
        <v>93.583299999999994</v>
      </c>
      <c r="C24" s="61">
        <v>1.083</v>
      </c>
      <c r="D24" s="61">
        <v>0.2296</v>
      </c>
      <c r="E24" s="61">
        <v>1.3126</v>
      </c>
      <c r="F24" s="61">
        <v>5.0997000000000003</v>
      </c>
      <c r="G24" s="76">
        <v>203.48990000000001</v>
      </c>
      <c r="H24" s="76">
        <v>3.0341</v>
      </c>
      <c r="I24" s="61">
        <v>38.7363</v>
      </c>
      <c r="J24" s="62">
        <v>50.382899999999999</v>
      </c>
      <c r="K24" s="77">
        <v>0</v>
      </c>
      <c r="L24" s="21"/>
      <c r="M24" s="40"/>
      <c r="N24" s="40"/>
    </row>
    <row r="25" spans="1:14" x14ac:dyDescent="0.25">
      <c r="A25" s="37">
        <f t="shared" si="0"/>
        <v>41382</v>
      </c>
      <c r="B25" s="59">
        <v>93.588999999999999</v>
      </c>
      <c r="C25" s="61">
        <v>1.0908</v>
      </c>
      <c r="D25" s="61">
        <v>0.2293</v>
      </c>
      <c r="E25" s="61">
        <v>1.3201000000000001</v>
      </c>
      <c r="F25" s="61">
        <v>5.0678999999999998</v>
      </c>
      <c r="G25" s="76">
        <v>203.39230000000001</v>
      </c>
      <c r="H25" s="76">
        <v>3.4064000000000001</v>
      </c>
      <c r="I25" s="61">
        <v>38.735999999999997</v>
      </c>
      <c r="J25" s="62">
        <v>50.377499999999998</v>
      </c>
      <c r="K25" s="77">
        <v>0</v>
      </c>
      <c r="L25" s="21"/>
      <c r="M25" s="40"/>
      <c r="N25" s="40"/>
    </row>
    <row r="26" spans="1:14" x14ac:dyDescent="0.25">
      <c r="A26" s="37">
        <f t="shared" si="0"/>
        <v>41383</v>
      </c>
      <c r="B26" s="59">
        <v>93.518699999999995</v>
      </c>
      <c r="C26" s="61">
        <v>1.0868</v>
      </c>
      <c r="D26" s="61">
        <v>0.2286</v>
      </c>
      <c r="E26" s="61">
        <v>1.3153999999999999</v>
      </c>
      <c r="F26" s="61">
        <v>5.1524000000000001</v>
      </c>
      <c r="G26" s="76">
        <v>203.56540000000001</v>
      </c>
      <c r="H26" s="76">
        <v>4.1333000000000002</v>
      </c>
      <c r="I26" s="61">
        <v>38.755499999999998</v>
      </c>
      <c r="J26" s="62">
        <v>50.3917</v>
      </c>
      <c r="K26" s="77">
        <v>0</v>
      </c>
      <c r="L26" s="21"/>
      <c r="M26" s="40"/>
      <c r="N26" s="40"/>
    </row>
    <row r="27" spans="1:14" x14ac:dyDescent="0.25">
      <c r="A27" s="37">
        <f t="shared" si="0"/>
        <v>41384</v>
      </c>
      <c r="B27" s="59">
        <v>93.601500000000001</v>
      </c>
      <c r="C27" s="61">
        <v>1.091</v>
      </c>
      <c r="D27" s="61">
        <v>0.22670000000000001</v>
      </c>
      <c r="E27" s="61">
        <v>1.3177000000000001</v>
      </c>
      <c r="F27" s="61">
        <v>5.0792000000000002</v>
      </c>
      <c r="G27" s="76">
        <v>203.6343</v>
      </c>
      <c r="H27" s="76">
        <v>4.1632999999999996</v>
      </c>
      <c r="I27" s="61">
        <v>38.726999999999997</v>
      </c>
      <c r="J27" s="62">
        <v>50.373399999999997</v>
      </c>
      <c r="K27" s="77">
        <v>0</v>
      </c>
      <c r="L27" s="21"/>
      <c r="M27" s="40"/>
      <c r="N27" s="40"/>
    </row>
    <row r="28" spans="1:14" x14ac:dyDescent="0.25">
      <c r="A28" s="37">
        <f t="shared" si="0"/>
        <v>41385</v>
      </c>
      <c r="B28" s="59">
        <v>93.516199999999998</v>
      </c>
      <c r="C28" s="61">
        <v>1.0908</v>
      </c>
      <c r="D28" s="61">
        <v>0.2268</v>
      </c>
      <c r="E28" s="61">
        <v>1.3174999999999999</v>
      </c>
      <c r="F28" s="61">
        <v>5.1635</v>
      </c>
      <c r="G28" s="76">
        <v>203.26830000000001</v>
      </c>
      <c r="H28" s="76">
        <v>4.4093</v>
      </c>
      <c r="I28" s="61">
        <v>38.751600000000003</v>
      </c>
      <c r="J28" s="62">
        <v>50.387500000000003</v>
      </c>
      <c r="K28" s="77">
        <v>0</v>
      </c>
      <c r="L28" s="21"/>
      <c r="M28" s="40"/>
      <c r="N28" s="40"/>
    </row>
    <row r="29" spans="1:14" x14ac:dyDescent="0.25">
      <c r="A29" s="37">
        <f t="shared" si="0"/>
        <v>41386</v>
      </c>
      <c r="B29" s="59">
        <v>93.506200000000007</v>
      </c>
      <c r="C29" s="61">
        <v>1.0941000000000001</v>
      </c>
      <c r="D29" s="61">
        <v>0.22670000000000001</v>
      </c>
      <c r="E29" s="61">
        <v>1.3208</v>
      </c>
      <c r="F29" s="61">
        <v>5.1683000000000003</v>
      </c>
      <c r="G29" s="76">
        <v>203.5121</v>
      </c>
      <c r="H29" s="76">
        <v>4.7011000000000003</v>
      </c>
      <c r="I29" s="61">
        <v>38.752899999999997</v>
      </c>
      <c r="J29" s="62">
        <v>50.386000000000003</v>
      </c>
      <c r="K29" s="77">
        <v>0</v>
      </c>
      <c r="L29" s="21"/>
      <c r="M29" s="40"/>
      <c r="N29" s="40"/>
    </row>
    <row r="30" spans="1:14" x14ac:dyDescent="0.25">
      <c r="A30" s="37">
        <f t="shared" si="0"/>
        <v>41387</v>
      </c>
      <c r="B30" s="59">
        <v>93.541200000000003</v>
      </c>
      <c r="C30" s="61">
        <v>1.0939000000000001</v>
      </c>
      <c r="D30" s="61">
        <v>0.2263</v>
      </c>
      <c r="E30" s="61">
        <v>1.3202</v>
      </c>
      <c r="F30" s="61">
        <v>5.1345999999999998</v>
      </c>
      <c r="G30" s="76">
        <v>203.5694</v>
      </c>
      <c r="H30" s="76">
        <v>5.2213000000000003</v>
      </c>
      <c r="I30" s="61">
        <v>38.743299999999998</v>
      </c>
      <c r="J30" s="62">
        <v>50.381</v>
      </c>
      <c r="K30" s="77">
        <v>0</v>
      </c>
      <c r="L30" s="21"/>
      <c r="M30" s="40"/>
      <c r="N30" s="40"/>
    </row>
    <row r="31" spans="1:14" x14ac:dyDescent="0.25">
      <c r="A31" s="37">
        <f t="shared" si="0"/>
        <v>41388</v>
      </c>
      <c r="B31" s="59">
        <v>93.7654</v>
      </c>
      <c r="C31" s="61">
        <v>1.0931</v>
      </c>
      <c r="D31" s="61">
        <v>0.22969999999999999</v>
      </c>
      <c r="E31" s="61">
        <v>1.3228</v>
      </c>
      <c r="F31" s="61">
        <v>4.8906999999999998</v>
      </c>
      <c r="G31" s="76">
        <v>203.46629999999999</v>
      </c>
      <c r="H31" s="76">
        <v>4.0221</v>
      </c>
      <c r="I31" s="61">
        <v>38.682299999999998</v>
      </c>
      <c r="J31" s="62">
        <v>50.344900000000003</v>
      </c>
      <c r="K31" s="77">
        <v>0</v>
      </c>
      <c r="L31" s="21"/>
      <c r="M31" s="40"/>
      <c r="N31" s="40"/>
    </row>
    <row r="32" spans="1:14" x14ac:dyDescent="0.25">
      <c r="A32" s="37">
        <f t="shared" si="0"/>
        <v>41389</v>
      </c>
      <c r="B32" s="59">
        <v>93.8018</v>
      </c>
      <c r="C32" s="61">
        <v>1.0956999999999999</v>
      </c>
      <c r="D32" s="61">
        <v>0.2286</v>
      </c>
      <c r="E32" s="61">
        <v>1.3243</v>
      </c>
      <c r="F32" s="61">
        <v>4.87</v>
      </c>
      <c r="G32" s="76">
        <v>203.00149999999999</v>
      </c>
      <c r="H32" s="76">
        <v>3.9171999999999998</v>
      </c>
      <c r="I32" s="61">
        <v>38.665900000000001</v>
      </c>
      <c r="J32" s="62">
        <v>50.334200000000003</v>
      </c>
      <c r="K32" s="77">
        <v>0</v>
      </c>
      <c r="L32" s="21"/>
      <c r="M32" s="40"/>
      <c r="N32" s="40"/>
    </row>
    <row r="33" spans="1:14" x14ac:dyDescent="0.25">
      <c r="A33" s="37">
        <f t="shared" si="0"/>
        <v>41390</v>
      </c>
      <c r="B33" s="59">
        <v>93.3125</v>
      </c>
      <c r="C33" s="61">
        <v>1.0921000000000001</v>
      </c>
      <c r="D33" s="61">
        <v>0.22650000000000001</v>
      </c>
      <c r="E33" s="61">
        <v>1.3186</v>
      </c>
      <c r="F33" s="61">
        <v>5.3669000000000002</v>
      </c>
      <c r="G33" s="76">
        <v>202.7808</v>
      </c>
      <c r="H33" s="76">
        <v>3.3847999999999998</v>
      </c>
      <c r="I33" s="61">
        <v>38.808900000000001</v>
      </c>
      <c r="J33" s="62">
        <v>50.419600000000003</v>
      </c>
      <c r="K33" s="77">
        <v>0</v>
      </c>
      <c r="L33" s="21"/>
      <c r="M33" s="40"/>
      <c r="N33" s="40"/>
    </row>
    <row r="34" spans="1:14" x14ac:dyDescent="0.25">
      <c r="A34" s="37">
        <f t="shared" si="0"/>
        <v>41391</v>
      </c>
      <c r="B34" s="59">
        <v>93.544399999999996</v>
      </c>
      <c r="C34" s="61">
        <v>1.0894999999999999</v>
      </c>
      <c r="D34" s="61">
        <v>0.2293</v>
      </c>
      <c r="E34" s="61">
        <v>1.3188</v>
      </c>
      <c r="F34" s="61">
        <v>5.1346999999999996</v>
      </c>
      <c r="G34" s="76">
        <v>204.19200000000001</v>
      </c>
      <c r="H34" s="76">
        <v>3.3833000000000002</v>
      </c>
      <c r="I34" s="61">
        <v>38.742699999999999</v>
      </c>
      <c r="J34" s="62">
        <v>50.382199999999997</v>
      </c>
      <c r="K34" s="77">
        <v>0</v>
      </c>
      <c r="L34" s="21"/>
      <c r="M34" s="40"/>
      <c r="N34" s="40"/>
    </row>
    <row r="35" spans="1:14" x14ac:dyDescent="0.25">
      <c r="A35" s="37">
        <f t="shared" si="0"/>
        <v>41392</v>
      </c>
      <c r="B35" s="59">
        <v>93.592299999999994</v>
      </c>
      <c r="C35" s="61">
        <v>1.0863</v>
      </c>
      <c r="D35" s="61">
        <v>0.2291</v>
      </c>
      <c r="E35" s="61">
        <v>1.3152999999999999</v>
      </c>
      <c r="F35" s="61">
        <v>5.0872000000000002</v>
      </c>
      <c r="G35" s="76">
        <v>203.3768</v>
      </c>
      <c r="H35" s="76">
        <v>3.5779000000000001</v>
      </c>
      <c r="I35" s="61">
        <v>38.732199999999999</v>
      </c>
      <c r="J35" s="62">
        <v>50.378599999999999</v>
      </c>
      <c r="K35" s="77">
        <v>0</v>
      </c>
      <c r="L35" s="21"/>
      <c r="M35" s="40"/>
      <c r="N35" s="40"/>
    </row>
    <row r="36" spans="1:14" x14ac:dyDescent="0.25">
      <c r="A36" s="37">
        <f t="shared" si="0"/>
        <v>41393</v>
      </c>
      <c r="B36" s="59">
        <v>93.470600000000005</v>
      </c>
      <c r="C36" s="61">
        <v>1.0867</v>
      </c>
      <c r="D36" s="61">
        <v>0.2296</v>
      </c>
      <c r="E36" s="61">
        <v>1.3163</v>
      </c>
      <c r="F36" s="61">
        <v>5.2087000000000003</v>
      </c>
      <c r="G36" s="76">
        <v>203.32650000000001</v>
      </c>
      <c r="H36" s="76">
        <v>3.6139999999999999</v>
      </c>
      <c r="I36" s="61">
        <v>38.765999999999998</v>
      </c>
      <c r="J36" s="62">
        <v>50.397399999999998</v>
      </c>
      <c r="K36" s="77">
        <v>0</v>
      </c>
      <c r="L36" s="21"/>
      <c r="M36" s="40"/>
      <c r="N36" s="40"/>
    </row>
    <row r="37" spans="1:14" ht="15.75" thickBot="1" x14ac:dyDescent="0.3">
      <c r="A37" s="37">
        <f t="shared" si="0"/>
        <v>41394</v>
      </c>
      <c r="B37" s="59">
        <v>93.423900000000003</v>
      </c>
      <c r="C37" s="61">
        <v>1.0838000000000001</v>
      </c>
      <c r="D37" s="61">
        <v>0.2278</v>
      </c>
      <c r="E37" s="61">
        <v>1.3116000000000001</v>
      </c>
      <c r="F37" s="61">
        <v>5.2614999999999998</v>
      </c>
      <c r="G37" s="76">
        <v>203.6891</v>
      </c>
      <c r="H37" s="76">
        <v>3.6671</v>
      </c>
      <c r="I37" s="61">
        <v>38.782299999999999</v>
      </c>
      <c r="J37" s="62">
        <v>50.409599999999998</v>
      </c>
      <c r="K37" s="77">
        <v>0</v>
      </c>
      <c r="L37" s="21"/>
      <c r="M37" s="40"/>
      <c r="N37" s="40"/>
    </row>
    <row r="38" spans="1:14" x14ac:dyDescent="0.25">
      <c r="A38" s="138" t="s">
        <v>18</v>
      </c>
      <c r="B38" s="138"/>
      <c r="C38" s="138"/>
      <c r="D38" s="138"/>
      <c r="E38" s="138"/>
      <c r="F38" s="138"/>
      <c r="G38" s="138"/>
      <c r="H38" s="138"/>
      <c r="I38" s="138"/>
      <c r="J38" s="138"/>
      <c r="K38" s="138"/>
      <c r="L38" s="5"/>
      <c r="M38" s="5"/>
      <c r="N38" s="5"/>
    </row>
    <row r="39" spans="1:14" ht="6.75" customHeight="1" thickBot="1" x14ac:dyDescent="0.3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</row>
    <row r="40" spans="1:14" x14ac:dyDescent="0.25">
      <c r="A40" s="7" t="s">
        <v>19</v>
      </c>
      <c r="B40" s="8">
        <f t="shared" ref="B40:K40" si="1">+MIN(B8:B37)</f>
        <v>93.3125</v>
      </c>
      <c r="C40" s="8">
        <f t="shared" si="1"/>
        <v>1.0432999999999999</v>
      </c>
      <c r="D40" s="8">
        <f t="shared" si="1"/>
        <v>0.2263</v>
      </c>
      <c r="E40" s="8">
        <f t="shared" si="1"/>
        <v>1.2861</v>
      </c>
      <c r="F40" s="8">
        <f t="shared" si="1"/>
        <v>4.87</v>
      </c>
      <c r="G40" s="8">
        <f t="shared" si="1"/>
        <v>202.7808</v>
      </c>
      <c r="H40" s="8">
        <f t="shared" si="1"/>
        <v>2.8317000000000001</v>
      </c>
      <c r="I40" s="8">
        <f t="shared" si="1"/>
        <v>38.665900000000001</v>
      </c>
      <c r="J40" s="8">
        <f t="shared" si="1"/>
        <v>50.334200000000003</v>
      </c>
      <c r="K40" s="30">
        <f t="shared" si="1"/>
        <v>0</v>
      </c>
      <c r="L40" s="9"/>
      <c r="M40" s="22">
        <f>+MIN(M8:M37)</f>
        <v>0</v>
      </c>
      <c r="N40" s="23">
        <f>+MIN(N8:N37)</f>
        <v>0</v>
      </c>
    </row>
    <row r="41" spans="1:14" x14ac:dyDescent="0.25">
      <c r="A41" s="10" t="s">
        <v>20</v>
      </c>
      <c r="B41" s="11">
        <f t="shared" ref="B41:K41" si="2">+IF(ISERROR(AVERAGE(B8:B37)),"",AVERAGE(B8:B37))</f>
        <v>93.537219999999976</v>
      </c>
      <c r="C41" s="11">
        <f t="shared" si="2"/>
        <v>1.0854633333333334</v>
      </c>
      <c r="D41" s="11">
        <f t="shared" si="2"/>
        <v>0.23037333333333335</v>
      </c>
      <c r="E41" s="11">
        <f t="shared" si="2"/>
        <v>1.3158266666666667</v>
      </c>
      <c r="F41" s="11">
        <f t="shared" si="2"/>
        <v>5.1373833333333332</v>
      </c>
      <c r="G41" s="11">
        <f t="shared" si="2"/>
        <v>203.52324333333334</v>
      </c>
      <c r="H41" s="11">
        <f t="shared" si="2"/>
        <v>3.79495</v>
      </c>
      <c r="I41" s="11">
        <f t="shared" si="2"/>
        <v>38.748876666666668</v>
      </c>
      <c r="J41" s="11">
        <f t="shared" si="2"/>
        <v>50.38805</v>
      </c>
      <c r="K41" s="31">
        <f t="shared" si="2"/>
        <v>0</v>
      </c>
      <c r="L41" s="9"/>
      <c r="M41" s="24" t="str">
        <f>+IF(ISERROR(AVERAGE(M8:M37)),"",AVERAGE(M8:M37))</f>
        <v/>
      </c>
      <c r="N41" s="25" t="str">
        <f>+IF(ISERROR(AVERAGE(N8:N37)),"",AVERAGE(N8:N37))</f>
        <v/>
      </c>
    </row>
    <row r="42" spans="1:14" x14ac:dyDescent="0.25">
      <c r="A42" s="12" t="s">
        <v>21</v>
      </c>
      <c r="B42" s="13">
        <f t="shared" ref="B42:K42" si="3">+MAX(B8:B37)</f>
        <v>93.8018</v>
      </c>
      <c r="C42" s="13">
        <f t="shared" si="3"/>
        <v>1.0956999999999999</v>
      </c>
      <c r="D42" s="13">
        <f t="shared" si="3"/>
        <v>0.24279999999999999</v>
      </c>
      <c r="E42" s="13">
        <f t="shared" si="3"/>
        <v>1.3243</v>
      </c>
      <c r="F42" s="13">
        <f t="shared" si="3"/>
        <v>5.3669000000000002</v>
      </c>
      <c r="G42" s="13">
        <f t="shared" si="3"/>
        <v>204.23509999999999</v>
      </c>
      <c r="H42" s="13">
        <f t="shared" si="3"/>
        <v>5.2213000000000003</v>
      </c>
      <c r="I42" s="13">
        <f t="shared" si="3"/>
        <v>38.813499999999998</v>
      </c>
      <c r="J42" s="13">
        <f t="shared" si="3"/>
        <v>50.448300000000003</v>
      </c>
      <c r="K42" s="32">
        <f t="shared" si="3"/>
        <v>0</v>
      </c>
      <c r="L42" s="9"/>
      <c r="M42" s="26">
        <f>+MAX(M8:M37)</f>
        <v>0</v>
      </c>
      <c r="N42" s="27">
        <f>+MAX(N8:N37)</f>
        <v>0</v>
      </c>
    </row>
    <row r="43" spans="1:14" ht="15.75" thickBot="1" x14ac:dyDescent="0.3">
      <c r="A43" s="14" t="s">
        <v>22</v>
      </c>
      <c r="B43" s="18">
        <f t="shared" ref="B43:K43" si="4">IF(ISERROR(STDEV(B8:B37)),"",STDEV(B8:B37))</f>
        <v>9.3009726595551151E-2</v>
      </c>
      <c r="C43" s="18">
        <f t="shared" si="4"/>
        <v>9.2751608716723933E-3</v>
      </c>
      <c r="D43" s="18">
        <f t="shared" si="4"/>
        <v>3.2315186280877507E-3</v>
      </c>
      <c r="E43" s="18">
        <f t="shared" si="4"/>
        <v>6.7557348988092018E-3</v>
      </c>
      <c r="F43" s="18">
        <f t="shared" si="4"/>
        <v>9.6815345333030919E-2</v>
      </c>
      <c r="G43" s="18">
        <f t="shared" si="4"/>
        <v>0.27900398919819264</v>
      </c>
      <c r="H43" s="18">
        <f t="shared" si="4"/>
        <v>0.61099775480709495</v>
      </c>
      <c r="I43" s="18">
        <f t="shared" si="4"/>
        <v>2.9079672759783678E-2</v>
      </c>
      <c r="J43" s="18">
        <f t="shared" si="4"/>
        <v>2.0140193985985062E-2</v>
      </c>
      <c r="K43" s="33">
        <f t="shared" si="4"/>
        <v>0</v>
      </c>
      <c r="L43" s="9"/>
      <c r="M43" s="28" t="str">
        <f>IF(ISERROR(STDEV(M8:M37)),"",STDEV(M8:M37))</f>
        <v/>
      </c>
      <c r="N43" s="29" t="str">
        <f>IF(ISERROR(STDEV(N8:N37)),"",STDEV(N8:N37))</f>
        <v/>
      </c>
    </row>
    <row r="44" spans="1:14" ht="8.25" customHeight="1" x14ac:dyDescent="0.25">
      <c r="A44" s="15"/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</row>
    <row r="45" spans="1:14" x14ac:dyDescent="0.25">
      <c r="A45" s="17" t="s">
        <v>23</v>
      </c>
      <c r="B45" s="139"/>
      <c r="C45" s="140"/>
      <c r="D45" s="140"/>
      <c r="E45" s="140"/>
      <c r="F45" s="140"/>
      <c r="G45" s="140"/>
      <c r="H45" s="140"/>
      <c r="I45" s="140"/>
      <c r="J45" s="140"/>
      <c r="K45" s="140"/>
      <c r="L45" s="140"/>
      <c r="M45" s="140"/>
      <c r="N45" s="141"/>
    </row>
    <row r="46" spans="1:14" x14ac:dyDescent="0.25">
      <c r="A46" s="15"/>
      <c r="B46" s="142"/>
      <c r="C46" s="143"/>
      <c r="D46" s="143"/>
      <c r="E46" s="143"/>
      <c r="F46" s="143"/>
      <c r="G46" s="143"/>
      <c r="H46" s="143"/>
      <c r="I46" s="143"/>
      <c r="J46" s="143"/>
      <c r="K46" s="143"/>
      <c r="L46" s="143"/>
      <c r="M46" s="143"/>
      <c r="N46" s="144"/>
    </row>
    <row r="47" spans="1:14" x14ac:dyDescent="0.25">
      <c r="A47" s="15"/>
      <c r="B47" s="142"/>
      <c r="C47" s="143"/>
      <c r="D47" s="143"/>
      <c r="E47" s="143"/>
      <c r="F47" s="143"/>
      <c r="G47" s="143"/>
      <c r="H47" s="143"/>
      <c r="I47" s="143"/>
      <c r="J47" s="143"/>
      <c r="K47" s="143"/>
      <c r="L47" s="143"/>
      <c r="M47" s="143"/>
      <c r="N47" s="144"/>
    </row>
    <row r="48" spans="1:14" x14ac:dyDescent="0.25">
      <c r="A48" s="15"/>
      <c r="B48" s="142"/>
      <c r="C48" s="143"/>
      <c r="D48" s="143"/>
      <c r="E48" s="143"/>
      <c r="F48" s="143"/>
      <c r="G48" s="143"/>
      <c r="H48" s="143"/>
      <c r="I48" s="143"/>
      <c r="J48" s="143"/>
      <c r="K48" s="143"/>
      <c r="L48" s="143"/>
      <c r="M48" s="143"/>
      <c r="N48" s="144"/>
    </row>
    <row r="49" spans="1:14" x14ac:dyDescent="0.25">
      <c r="A49" s="15"/>
      <c r="B49" s="145"/>
      <c r="C49" s="146"/>
      <c r="D49" s="146"/>
      <c r="E49" s="146"/>
      <c r="F49" s="146"/>
      <c r="G49" s="146"/>
      <c r="H49" s="146"/>
      <c r="I49" s="146"/>
      <c r="J49" s="146"/>
      <c r="K49" s="146"/>
      <c r="L49" s="146"/>
      <c r="M49" s="146"/>
      <c r="N49" s="147"/>
    </row>
  </sheetData>
  <protectedRanges>
    <protectedRange sqref="A3:L5" name="Rango1"/>
  </protectedRanges>
  <mergeCells count="9">
    <mergeCell ref="A38:K38"/>
    <mergeCell ref="B45:N49"/>
    <mergeCell ref="A1:N1"/>
    <mergeCell ref="A3:B3"/>
    <mergeCell ref="A4:B4"/>
    <mergeCell ref="A5:B5"/>
    <mergeCell ref="C5:D5"/>
    <mergeCell ref="C3:N3"/>
    <mergeCell ref="C4:N4"/>
  </mergeCells>
  <dataValidations count="3">
    <dataValidation type="list" allowBlank="1" showInputMessage="1" showErrorMessage="1" sqref="C5:D5">
      <formula1>regiones</formula1>
    </dataValidation>
    <dataValidation type="date" operator="greaterThan" allowBlank="1" showInputMessage="1" showErrorMessage="1" errorTitle="Error" error="Sólo formato de fecha, por ejemplo: 01/06/12 o 1-6-12." sqref="A8:A37">
      <formula1>40909</formula1>
    </dataValidation>
    <dataValidation type="decimal" allowBlank="1" showInputMessage="1" showErrorMessage="1" errorTitle="Error" error="El valor deberá estar entre 0 y 100" sqref="N8 B8:F37">
      <formula1>0</formula1>
      <formula2>100</formula2>
    </dataValidation>
  </dataValidations>
  <printOptions horizontalCentered="1" verticalCentered="1"/>
  <pageMargins left="0.70866141732283472" right="0.70866141732283472" top="0.43" bottom="0.42" header="0.31496062992125984" footer="0.31496062992125984"/>
  <pageSetup scale="71" orientation="landscape" r:id="rId1"/>
  <ignoredErrors>
    <ignoredError sqref="B40:N43 A9:A37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4"/>
  <sheetViews>
    <sheetView showGridLines="0" view="pageBreakPreview" topLeftCell="A22" zoomScale="91" zoomScaleNormal="100" zoomScaleSheetLayoutView="91" workbookViewId="0">
      <selection activeCell="H45" sqref="H45"/>
    </sheetView>
  </sheetViews>
  <sheetFormatPr baseColWidth="10" defaultRowHeight="15" x14ac:dyDescent="0.25"/>
  <cols>
    <col min="11" max="11" width="12.7109375" bestFit="1" customWidth="1"/>
  </cols>
  <sheetData>
    <row r="1" spans="1:14" ht="32.25" customHeight="1" x14ac:dyDescent="0.25">
      <c r="A1" s="163" t="s">
        <v>28</v>
      </c>
      <c r="B1" s="164"/>
      <c r="C1" s="164"/>
      <c r="D1" s="164"/>
      <c r="E1" s="164"/>
      <c r="F1" s="164"/>
      <c r="G1" s="164"/>
      <c r="H1" s="164"/>
      <c r="I1" s="164"/>
      <c r="J1" s="164"/>
      <c r="K1" s="165"/>
    </row>
    <row r="2" spans="1:14" x14ac:dyDescent="0.25">
      <c r="A2" s="152" t="s">
        <v>1</v>
      </c>
      <c r="B2" s="166"/>
      <c r="C2" s="153" t="s">
        <v>27</v>
      </c>
      <c r="D2" s="153"/>
      <c r="E2" s="153"/>
      <c r="F2" s="153"/>
      <c r="G2" s="153"/>
      <c r="H2" s="153"/>
      <c r="I2" s="153"/>
      <c r="J2" s="153"/>
      <c r="K2" s="153"/>
    </row>
    <row r="3" spans="1:14" x14ac:dyDescent="0.25">
      <c r="A3" s="152" t="s">
        <v>2</v>
      </c>
      <c r="B3" s="166"/>
      <c r="C3" s="57" t="s">
        <v>24</v>
      </c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</row>
    <row r="4" spans="1:14" x14ac:dyDescent="0.25">
      <c r="A4" s="152" t="s">
        <v>3</v>
      </c>
      <c r="B4" s="152"/>
      <c r="C4" s="153" t="s">
        <v>4</v>
      </c>
      <c r="D4" s="153"/>
      <c r="E4" s="34"/>
      <c r="F4" s="34"/>
      <c r="G4" s="34"/>
      <c r="H4" s="34"/>
      <c r="I4" s="34"/>
      <c r="J4" s="34"/>
      <c r="K4" s="34"/>
    </row>
    <row r="5" spans="1:14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4" ht="39" thickBot="1" x14ac:dyDescent="0.3">
      <c r="A6" s="42" t="s">
        <v>5</v>
      </c>
      <c r="B6" s="43" t="s">
        <v>6</v>
      </c>
      <c r="C6" s="43" t="s">
        <v>7</v>
      </c>
      <c r="D6" s="43" t="s">
        <v>8</v>
      </c>
      <c r="E6" s="44" t="s">
        <v>9</v>
      </c>
      <c r="F6" s="43" t="s">
        <v>10</v>
      </c>
      <c r="G6" s="43" t="s">
        <v>11</v>
      </c>
      <c r="H6" s="43" t="s">
        <v>12</v>
      </c>
      <c r="I6" s="43" t="s">
        <v>13</v>
      </c>
      <c r="J6" s="43" t="s">
        <v>14</v>
      </c>
      <c r="K6" s="69" t="s">
        <v>15</v>
      </c>
    </row>
    <row r="7" spans="1:14" x14ac:dyDescent="0.25">
      <c r="A7" s="45">
        <v>41365</v>
      </c>
      <c r="B7" s="46"/>
      <c r="C7" s="47"/>
      <c r="D7" s="47"/>
      <c r="E7" s="47"/>
      <c r="F7" s="48"/>
      <c r="G7" s="79">
        <v>204.01990000000001</v>
      </c>
      <c r="H7" s="80">
        <v>3.9339</v>
      </c>
      <c r="I7" s="46"/>
      <c r="J7" s="48"/>
      <c r="K7" s="84">
        <v>0</v>
      </c>
    </row>
    <row r="8" spans="1:14" x14ac:dyDescent="0.25">
      <c r="A8" s="49">
        <f>+A7+1</f>
        <v>41366</v>
      </c>
      <c r="B8" s="50"/>
      <c r="C8" s="41"/>
      <c r="D8" s="41"/>
      <c r="E8" s="41"/>
      <c r="F8" s="51"/>
      <c r="G8" s="78">
        <v>205.7713</v>
      </c>
      <c r="H8" s="81">
        <v>3.8206000000000002</v>
      </c>
      <c r="I8" s="50"/>
      <c r="J8" s="51"/>
      <c r="K8" s="85">
        <v>0</v>
      </c>
    </row>
    <row r="9" spans="1:14" x14ac:dyDescent="0.25">
      <c r="A9" s="49">
        <f>+A8+1</f>
        <v>41367</v>
      </c>
      <c r="B9" s="50"/>
      <c r="C9" s="41"/>
      <c r="D9" s="41"/>
      <c r="E9" s="41"/>
      <c r="F9" s="51"/>
      <c r="G9" s="78">
        <v>204.1344</v>
      </c>
      <c r="H9" s="81">
        <v>6.2460000000000004</v>
      </c>
      <c r="I9" s="50"/>
      <c r="J9" s="51"/>
      <c r="K9" s="85">
        <v>0</v>
      </c>
    </row>
    <row r="10" spans="1:14" x14ac:dyDescent="0.25">
      <c r="A10" s="49">
        <f t="shared" ref="A10:A36" si="0">+A9+1</f>
        <v>41368</v>
      </c>
      <c r="B10" s="50"/>
      <c r="C10" s="41"/>
      <c r="D10" s="41"/>
      <c r="E10" s="41"/>
      <c r="F10" s="51"/>
      <c r="G10" s="78">
        <v>204.1011</v>
      </c>
      <c r="H10" s="81">
        <v>6.1685999999999996</v>
      </c>
      <c r="I10" s="50"/>
      <c r="J10" s="51"/>
      <c r="K10" s="85">
        <v>0</v>
      </c>
    </row>
    <row r="11" spans="1:14" x14ac:dyDescent="0.25">
      <c r="A11" s="49">
        <f t="shared" si="0"/>
        <v>41369</v>
      </c>
      <c r="B11" s="50"/>
      <c r="C11" s="41"/>
      <c r="D11" s="41"/>
      <c r="E11" s="41"/>
      <c r="F11" s="51"/>
      <c r="G11" s="78">
        <v>204.9717</v>
      </c>
      <c r="H11" s="81">
        <v>6.0364000000000004</v>
      </c>
      <c r="I11" s="50"/>
      <c r="J11" s="51"/>
      <c r="K11" s="85">
        <v>0</v>
      </c>
    </row>
    <row r="12" spans="1:14" x14ac:dyDescent="0.25">
      <c r="A12" s="49">
        <f t="shared" si="0"/>
        <v>41370</v>
      </c>
      <c r="B12" s="50"/>
      <c r="C12" s="41"/>
      <c r="D12" s="41"/>
      <c r="E12" s="41"/>
      <c r="F12" s="51"/>
      <c r="G12" s="78">
        <v>206.6294</v>
      </c>
      <c r="H12" s="81">
        <v>6.1167999999999996</v>
      </c>
      <c r="I12" s="50"/>
      <c r="J12" s="51"/>
      <c r="K12" s="85">
        <v>0</v>
      </c>
    </row>
    <row r="13" spans="1:14" x14ac:dyDescent="0.25">
      <c r="A13" s="49">
        <f t="shared" si="0"/>
        <v>41371</v>
      </c>
      <c r="B13" s="50"/>
      <c r="C13" s="41"/>
      <c r="D13" s="41"/>
      <c r="E13" s="41"/>
      <c r="F13" s="51"/>
      <c r="G13" s="78">
        <v>204.30789999999999</v>
      </c>
      <c r="H13" s="81">
        <v>6.3578000000000001</v>
      </c>
      <c r="I13" s="50"/>
      <c r="J13" s="51"/>
      <c r="K13" s="85">
        <v>0</v>
      </c>
    </row>
    <row r="14" spans="1:14" x14ac:dyDescent="0.25">
      <c r="A14" s="49">
        <f t="shared" si="0"/>
        <v>41372</v>
      </c>
      <c r="B14" s="50"/>
      <c r="C14" s="41"/>
      <c r="D14" s="41"/>
      <c r="E14" s="41"/>
      <c r="F14" s="51"/>
      <c r="G14" s="78">
        <v>204.05070000000001</v>
      </c>
      <c r="H14" s="81">
        <v>6.4953000000000003</v>
      </c>
      <c r="I14" s="50"/>
      <c r="J14" s="51"/>
      <c r="K14" s="85">
        <v>0</v>
      </c>
    </row>
    <row r="15" spans="1:14" x14ac:dyDescent="0.25">
      <c r="A15" s="49">
        <f t="shared" si="0"/>
        <v>41373</v>
      </c>
      <c r="B15" s="50"/>
      <c r="C15" s="41"/>
      <c r="D15" s="41"/>
      <c r="E15" s="41"/>
      <c r="F15" s="51"/>
      <c r="G15" s="78">
        <v>211.98509999999999</v>
      </c>
      <c r="H15" s="81">
        <v>6.0349000000000004</v>
      </c>
      <c r="I15" s="50"/>
      <c r="J15" s="51"/>
      <c r="K15" s="85">
        <v>0</v>
      </c>
    </row>
    <row r="16" spans="1:14" x14ac:dyDescent="0.25">
      <c r="A16" s="49">
        <f t="shared" si="0"/>
        <v>41374</v>
      </c>
      <c r="B16" s="50"/>
      <c r="C16" s="41"/>
      <c r="D16" s="41"/>
      <c r="E16" s="41"/>
      <c r="F16" s="51"/>
      <c r="G16" s="78">
        <v>205.0402</v>
      </c>
      <c r="H16" s="81">
        <v>4.2358000000000002</v>
      </c>
      <c r="I16" s="50"/>
      <c r="J16" s="51"/>
      <c r="K16" s="85">
        <v>0</v>
      </c>
    </row>
    <row r="17" spans="1:11" x14ac:dyDescent="0.25">
      <c r="A17" s="49">
        <f t="shared" si="0"/>
        <v>41375</v>
      </c>
      <c r="B17" s="50"/>
      <c r="C17" s="41"/>
      <c r="D17" s="41"/>
      <c r="E17" s="41"/>
      <c r="F17" s="51"/>
      <c r="G17" s="78">
        <v>204.77690000000001</v>
      </c>
      <c r="H17" s="81">
        <v>4.1028000000000002</v>
      </c>
      <c r="I17" s="50"/>
      <c r="J17" s="51"/>
      <c r="K17" s="85">
        <v>0</v>
      </c>
    </row>
    <row r="18" spans="1:11" x14ac:dyDescent="0.25">
      <c r="A18" s="49">
        <f t="shared" si="0"/>
        <v>41376</v>
      </c>
      <c r="B18" s="50"/>
      <c r="C18" s="41"/>
      <c r="D18" s="41"/>
      <c r="E18" s="41"/>
      <c r="F18" s="51"/>
      <c r="G18" s="78">
        <v>204.54769999999999</v>
      </c>
      <c r="H18" s="81">
        <v>4.0628000000000002</v>
      </c>
      <c r="I18" s="50"/>
      <c r="J18" s="51"/>
      <c r="K18" s="85">
        <v>0</v>
      </c>
    </row>
    <row r="19" spans="1:11" x14ac:dyDescent="0.25">
      <c r="A19" s="49">
        <f t="shared" si="0"/>
        <v>41377</v>
      </c>
      <c r="B19" s="50"/>
      <c r="C19" s="41"/>
      <c r="D19" s="41"/>
      <c r="E19" s="41"/>
      <c r="F19" s="51"/>
      <c r="G19" s="78">
        <v>204.42840000000001</v>
      </c>
      <c r="H19" s="81">
        <v>3.9489999999999998</v>
      </c>
      <c r="I19" s="50"/>
      <c r="J19" s="51"/>
      <c r="K19" s="85">
        <v>0</v>
      </c>
    </row>
    <row r="20" spans="1:11" x14ac:dyDescent="0.25">
      <c r="A20" s="49">
        <f t="shared" si="0"/>
        <v>41378</v>
      </c>
      <c r="B20" s="50"/>
      <c r="C20" s="41"/>
      <c r="D20" s="41"/>
      <c r="E20" s="41"/>
      <c r="F20" s="51"/>
      <c r="G20" s="78">
        <v>204.01240000000001</v>
      </c>
      <c r="H20" s="81">
        <v>3.3077999999999999</v>
      </c>
      <c r="I20" s="50"/>
      <c r="J20" s="51"/>
      <c r="K20" s="85">
        <v>0</v>
      </c>
    </row>
    <row r="21" spans="1:11" x14ac:dyDescent="0.25">
      <c r="A21" s="49">
        <f t="shared" si="0"/>
        <v>41379</v>
      </c>
      <c r="B21" s="50"/>
      <c r="C21" s="41"/>
      <c r="D21" s="41"/>
      <c r="E21" s="41"/>
      <c r="F21" s="51"/>
      <c r="G21" s="78">
        <v>204.10640000000001</v>
      </c>
      <c r="H21" s="81">
        <v>3.6314000000000002</v>
      </c>
      <c r="I21" s="50"/>
      <c r="J21" s="51"/>
      <c r="K21" s="85">
        <v>0</v>
      </c>
    </row>
    <row r="22" spans="1:11" x14ac:dyDescent="0.25">
      <c r="A22" s="49">
        <f t="shared" si="0"/>
        <v>41380</v>
      </c>
      <c r="B22" s="50"/>
      <c r="C22" s="41"/>
      <c r="D22" s="41"/>
      <c r="E22" s="41"/>
      <c r="F22" s="51"/>
      <c r="G22" s="78">
        <v>204.14590000000001</v>
      </c>
      <c r="H22" s="81">
        <v>3.5798999999999999</v>
      </c>
      <c r="I22" s="50"/>
      <c r="J22" s="51"/>
      <c r="K22" s="85">
        <v>0</v>
      </c>
    </row>
    <row r="23" spans="1:11" x14ac:dyDescent="0.25">
      <c r="A23" s="49">
        <f t="shared" si="0"/>
        <v>41381</v>
      </c>
      <c r="B23" s="50"/>
      <c r="C23" s="41"/>
      <c r="D23" s="41"/>
      <c r="E23" s="41"/>
      <c r="F23" s="51"/>
      <c r="G23" s="78">
        <v>204.08019999999999</v>
      </c>
      <c r="H23" s="81">
        <v>3.4173</v>
      </c>
      <c r="I23" s="50"/>
      <c r="J23" s="51"/>
      <c r="K23" s="85">
        <v>0</v>
      </c>
    </row>
    <row r="24" spans="1:11" x14ac:dyDescent="0.25">
      <c r="A24" s="49">
        <f t="shared" si="0"/>
        <v>41382</v>
      </c>
      <c r="B24" s="50"/>
      <c r="C24" s="41"/>
      <c r="D24" s="41"/>
      <c r="E24" s="41"/>
      <c r="F24" s="51"/>
      <c r="G24" s="78">
        <v>204.0915</v>
      </c>
      <c r="H24" s="81">
        <v>4.056</v>
      </c>
      <c r="I24" s="50"/>
      <c r="J24" s="51"/>
      <c r="K24" s="85">
        <v>0</v>
      </c>
    </row>
    <row r="25" spans="1:11" x14ac:dyDescent="0.25">
      <c r="A25" s="49">
        <f t="shared" si="0"/>
        <v>41383</v>
      </c>
      <c r="B25" s="50"/>
      <c r="C25" s="41"/>
      <c r="D25" s="41"/>
      <c r="E25" s="41"/>
      <c r="F25" s="51"/>
      <c r="G25" s="78">
        <v>208.74449999999999</v>
      </c>
      <c r="H25" s="81">
        <v>5.5453000000000001</v>
      </c>
      <c r="I25" s="50"/>
      <c r="J25" s="51"/>
      <c r="K25" s="85">
        <v>0</v>
      </c>
    </row>
    <row r="26" spans="1:11" x14ac:dyDescent="0.25">
      <c r="A26" s="49">
        <f t="shared" si="0"/>
        <v>41384</v>
      </c>
      <c r="B26" s="50"/>
      <c r="C26" s="41"/>
      <c r="D26" s="41"/>
      <c r="E26" s="41"/>
      <c r="F26" s="51"/>
      <c r="G26" s="78">
        <v>205.79259999999999</v>
      </c>
      <c r="H26" s="81">
        <v>5.6875</v>
      </c>
      <c r="I26" s="50"/>
      <c r="J26" s="51"/>
      <c r="K26" s="85">
        <v>0</v>
      </c>
    </row>
    <row r="27" spans="1:11" x14ac:dyDescent="0.25">
      <c r="A27" s="49">
        <f t="shared" si="0"/>
        <v>41385</v>
      </c>
      <c r="B27" s="50"/>
      <c r="C27" s="41"/>
      <c r="D27" s="41"/>
      <c r="E27" s="41"/>
      <c r="F27" s="51"/>
      <c r="G27" s="78">
        <v>204.1045</v>
      </c>
      <c r="H27" s="81">
        <v>5.9737999999999998</v>
      </c>
      <c r="I27" s="50"/>
      <c r="J27" s="51"/>
      <c r="K27" s="85">
        <v>0</v>
      </c>
    </row>
    <row r="28" spans="1:11" x14ac:dyDescent="0.25">
      <c r="A28" s="49">
        <f t="shared" si="0"/>
        <v>41386</v>
      </c>
      <c r="B28" s="50"/>
      <c r="C28" s="41"/>
      <c r="D28" s="41"/>
      <c r="E28" s="41"/>
      <c r="F28" s="51"/>
      <c r="G28" s="78">
        <v>204.3486</v>
      </c>
      <c r="H28" s="81">
        <v>6.0739999999999998</v>
      </c>
      <c r="I28" s="50"/>
      <c r="J28" s="51"/>
      <c r="K28" s="85">
        <v>0</v>
      </c>
    </row>
    <row r="29" spans="1:11" x14ac:dyDescent="0.25">
      <c r="A29" s="49">
        <f t="shared" si="0"/>
        <v>41387</v>
      </c>
      <c r="B29" s="50"/>
      <c r="C29" s="41"/>
      <c r="D29" s="41"/>
      <c r="E29" s="41"/>
      <c r="F29" s="51"/>
      <c r="G29" s="78">
        <v>204.26089999999999</v>
      </c>
      <c r="H29" s="81">
        <v>6.1497000000000002</v>
      </c>
      <c r="I29" s="50"/>
      <c r="J29" s="51"/>
      <c r="K29" s="85">
        <v>0</v>
      </c>
    </row>
    <row r="30" spans="1:11" x14ac:dyDescent="0.25">
      <c r="A30" s="49">
        <f t="shared" si="0"/>
        <v>41388</v>
      </c>
      <c r="B30" s="50"/>
      <c r="C30" s="41"/>
      <c r="D30" s="41"/>
      <c r="E30" s="41"/>
      <c r="F30" s="51"/>
      <c r="G30" s="78">
        <v>204.05250000000001</v>
      </c>
      <c r="H30" s="81">
        <v>5.0495999999999999</v>
      </c>
      <c r="I30" s="50"/>
      <c r="J30" s="51"/>
      <c r="K30" s="85">
        <v>0</v>
      </c>
    </row>
    <row r="31" spans="1:11" x14ac:dyDescent="0.25">
      <c r="A31" s="49">
        <f t="shared" si="0"/>
        <v>41389</v>
      </c>
      <c r="B31" s="50"/>
      <c r="C31" s="41"/>
      <c r="D31" s="41"/>
      <c r="E31" s="41"/>
      <c r="F31" s="51"/>
      <c r="G31" s="78">
        <v>204.0343</v>
      </c>
      <c r="H31" s="81">
        <v>4.0899000000000001</v>
      </c>
      <c r="I31" s="50"/>
      <c r="J31" s="51"/>
      <c r="K31" s="85">
        <v>0</v>
      </c>
    </row>
    <row r="32" spans="1:11" x14ac:dyDescent="0.25">
      <c r="A32" s="49">
        <f t="shared" si="0"/>
        <v>41390</v>
      </c>
      <c r="B32" s="50"/>
      <c r="C32" s="41"/>
      <c r="D32" s="41"/>
      <c r="E32" s="41"/>
      <c r="F32" s="51"/>
      <c r="G32" s="78">
        <v>203.33090000000001</v>
      </c>
      <c r="H32" s="81">
        <v>4.1958000000000002</v>
      </c>
      <c r="I32" s="50"/>
      <c r="J32" s="51"/>
      <c r="K32" s="85">
        <v>0</v>
      </c>
    </row>
    <row r="33" spans="1:11" x14ac:dyDescent="0.25">
      <c r="A33" s="49">
        <f t="shared" si="0"/>
        <v>41391</v>
      </c>
      <c r="B33" s="50"/>
      <c r="C33" s="41"/>
      <c r="D33" s="41"/>
      <c r="E33" s="41"/>
      <c r="F33" s="51"/>
      <c r="G33" s="78">
        <v>204.99449999999999</v>
      </c>
      <c r="H33" s="81">
        <v>3.871</v>
      </c>
      <c r="I33" s="50"/>
      <c r="J33" s="51"/>
      <c r="K33" s="85">
        <v>0</v>
      </c>
    </row>
    <row r="34" spans="1:11" x14ac:dyDescent="0.25">
      <c r="A34" s="49">
        <f t="shared" si="0"/>
        <v>41392</v>
      </c>
      <c r="B34" s="50"/>
      <c r="C34" s="41"/>
      <c r="D34" s="41"/>
      <c r="E34" s="41"/>
      <c r="F34" s="51"/>
      <c r="G34" s="78">
        <v>204.0478</v>
      </c>
      <c r="H34" s="81">
        <v>3.9521000000000002</v>
      </c>
      <c r="I34" s="50"/>
      <c r="J34" s="51"/>
      <c r="K34" s="85">
        <v>0</v>
      </c>
    </row>
    <row r="35" spans="1:11" x14ac:dyDescent="0.25">
      <c r="A35" s="49">
        <f t="shared" si="0"/>
        <v>41393</v>
      </c>
      <c r="B35" s="50"/>
      <c r="C35" s="41"/>
      <c r="D35" s="41"/>
      <c r="E35" s="41"/>
      <c r="F35" s="51"/>
      <c r="G35" s="78">
        <v>204.2123</v>
      </c>
      <c r="H35" s="81">
        <v>4.0679999999999996</v>
      </c>
      <c r="I35" s="50"/>
      <c r="J35" s="51"/>
      <c r="K35" s="85">
        <v>0</v>
      </c>
    </row>
    <row r="36" spans="1:11" x14ac:dyDescent="0.25">
      <c r="A36" s="71">
        <f t="shared" si="0"/>
        <v>41394</v>
      </c>
      <c r="B36" s="72"/>
      <c r="C36" s="73"/>
      <c r="D36" s="73"/>
      <c r="E36" s="73"/>
      <c r="F36" s="74"/>
      <c r="G36" s="82">
        <v>204.29400000000001</v>
      </c>
      <c r="H36" s="83">
        <v>4.2229000000000001</v>
      </c>
      <c r="I36" s="72"/>
      <c r="J36" s="74"/>
      <c r="K36" s="86">
        <v>0</v>
      </c>
    </row>
    <row r="37" spans="1:11" x14ac:dyDescent="0.25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</row>
    <row r="38" spans="1:11" ht="15.75" thickBot="1" x14ac:dyDescent="0.3">
      <c r="A38" s="52" t="s">
        <v>21</v>
      </c>
      <c r="B38" s="18"/>
      <c r="C38" s="53"/>
      <c r="D38" s="53"/>
      <c r="E38" s="53"/>
      <c r="F38" s="53"/>
      <c r="G38" s="53">
        <f>+MAX(G7:G36)</f>
        <v>211.98509999999999</v>
      </c>
      <c r="H38" s="53">
        <f>+MAX(H7:H36)</f>
        <v>6.4953000000000003</v>
      </c>
      <c r="I38" s="53"/>
      <c r="J38" s="53"/>
      <c r="K38" s="53">
        <f>+MAX(K7:K36)</f>
        <v>0</v>
      </c>
    </row>
    <row r="39" spans="1:11" x14ac:dyDescent="0.25">
      <c r="A39" s="15"/>
      <c r="B39" s="16"/>
      <c r="C39" s="16"/>
      <c r="D39" s="16"/>
      <c r="E39" s="16"/>
      <c r="F39" s="16"/>
      <c r="G39" s="16"/>
      <c r="H39" s="16"/>
      <c r="I39" s="16"/>
      <c r="J39" s="16"/>
      <c r="K39" s="16"/>
    </row>
    <row r="40" spans="1:11" ht="15" customHeight="1" x14ac:dyDescent="0.25">
      <c r="A40" s="17" t="s">
        <v>23</v>
      </c>
      <c r="B40" s="154"/>
      <c r="C40" s="155"/>
      <c r="D40" s="155"/>
      <c r="E40" s="155"/>
      <c r="F40" s="155"/>
      <c r="G40" s="155"/>
      <c r="H40" s="155"/>
      <c r="I40" s="155"/>
      <c r="J40" s="155"/>
      <c r="K40" s="156"/>
    </row>
    <row r="41" spans="1:11" x14ac:dyDescent="0.25">
      <c r="A41" s="15"/>
      <c r="B41" s="157"/>
      <c r="C41" s="158"/>
      <c r="D41" s="158"/>
      <c r="E41" s="158"/>
      <c r="F41" s="158"/>
      <c r="G41" s="158"/>
      <c r="H41" s="158"/>
      <c r="I41" s="158"/>
      <c r="J41" s="158"/>
      <c r="K41" s="159"/>
    </row>
    <row r="42" spans="1:11" x14ac:dyDescent="0.25">
      <c r="A42" s="15"/>
      <c r="B42" s="157"/>
      <c r="C42" s="158"/>
      <c r="D42" s="158"/>
      <c r="E42" s="158"/>
      <c r="F42" s="158"/>
      <c r="G42" s="158"/>
      <c r="H42" s="158"/>
      <c r="I42" s="158"/>
      <c r="J42" s="158"/>
      <c r="K42" s="159"/>
    </row>
    <row r="43" spans="1:11" x14ac:dyDescent="0.25">
      <c r="A43" s="15"/>
      <c r="B43" s="157"/>
      <c r="C43" s="158"/>
      <c r="D43" s="158"/>
      <c r="E43" s="158"/>
      <c r="F43" s="158"/>
      <c r="G43" s="158"/>
      <c r="H43" s="158"/>
      <c r="I43" s="158"/>
      <c r="J43" s="158"/>
      <c r="K43" s="159"/>
    </row>
    <row r="44" spans="1:11" x14ac:dyDescent="0.25">
      <c r="A44" s="15"/>
      <c r="B44" s="160"/>
      <c r="C44" s="161"/>
      <c r="D44" s="161"/>
      <c r="E44" s="161"/>
      <c r="F44" s="161"/>
      <c r="G44" s="161"/>
      <c r="H44" s="161"/>
      <c r="I44" s="161"/>
      <c r="J44" s="161"/>
      <c r="K44" s="162"/>
    </row>
  </sheetData>
  <protectedRanges>
    <protectedRange sqref="A2:B4" name="Rango1"/>
    <protectedRange sqref="C4:K4" name="Rango1_1"/>
    <protectedRange sqref="C2:K2" name="Rango1_1_1"/>
    <protectedRange sqref="C3:L3" name="Rango1_2"/>
  </protectedRanges>
  <mergeCells count="7">
    <mergeCell ref="B40:K44"/>
    <mergeCell ref="A1:K1"/>
    <mergeCell ref="A2:B2"/>
    <mergeCell ref="C2:K2"/>
    <mergeCell ref="A3:B3"/>
    <mergeCell ref="A4:B4"/>
    <mergeCell ref="C4:D4"/>
  </mergeCells>
  <dataValidations count="3">
    <dataValidation type="date" operator="greaterThan" allowBlank="1" showInputMessage="1" showErrorMessage="1" errorTitle="Error" error="Sólo formato de fecha, por ejemplo: 01/06/12 o 1-6-12." sqref="A7:A36">
      <formula1>40909</formula1>
    </dataValidation>
    <dataValidation type="decimal" allowBlank="1" showInputMessage="1" showErrorMessage="1" errorTitle="Error" error="El valor tiene que estar entre 0 y 100" sqref="B7:F36">
      <formula1>0</formula1>
      <formula2>100</formula2>
    </dataValidation>
    <dataValidation type="list" allowBlank="1" showInputMessage="1" showErrorMessage="1" sqref="C4:D4">
      <formula1>regiones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70" orientation="landscape" r:id="rId1"/>
  <ignoredErrors>
    <ignoredError sqref="A8:A9 A10:A36" unlocked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4"/>
  <sheetViews>
    <sheetView showGridLines="0" view="pageBreakPreview" topLeftCell="A16" zoomScale="60" zoomScaleNormal="100" workbookViewId="0">
      <selection activeCell="J33" sqref="J33"/>
    </sheetView>
  </sheetViews>
  <sheetFormatPr baseColWidth="10" defaultRowHeight="15" x14ac:dyDescent="0.25"/>
  <sheetData>
    <row r="1" spans="1:14" ht="32.25" customHeight="1" x14ac:dyDescent="0.25">
      <c r="A1" s="176" t="s">
        <v>29</v>
      </c>
      <c r="B1" s="177"/>
      <c r="C1" s="177"/>
      <c r="D1" s="177"/>
      <c r="E1" s="177"/>
      <c r="F1" s="177"/>
      <c r="G1" s="177"/>
      <c r="H1" s="177"/>
      <c r="I1" s="177"/>
      <c r="J1" s="177"/>
      <c r="K1" s="178"/>
    </row>
    <row r="2" spans="1:14" x14ac:dyDescent="0.25">
      <c r="A2" s="152" t="s">
        <v>1</v>
      </c>
      <c r="B2" s="166"/>
      <c r="C2" s="153" t="s">
        <v>27</v>
      </c>
      <c r="D2" s="153"/>
      <c r="E2" s="153"/>
      <c r="F2" s="153"/>
      <c r="G2" s="153"/>
      <c r="H2" s="153"/>
      <c r="I2" s="153"/>
      <c r="J2" s="153"/>
      <c r="K2" s="153"/>
    </row>
    <row r="3" spans="1:14" x14ac:dyDescent="0.25">
      <c r="A3" s="152" t="s">
        <v>2</v>
      </c>
      <c r="B3" s="166"/>
      <c r="C3" s="153" t="s">
        <v>24</v>
      </c>
      <c r="D3" s="153"/>
      <c r="E3" s="153"/>
      <c r="F3" s="153"/>
      <c r="G3" s="153"/>
      <c r="H3" s="153"/>
      <c r="I3" s="153"/>
      <c r="J3" s="153"/>
      <c r="K3" s="153"/>
      <c r="L3" s="153"/>
      <c r="M3" s="153"/>
      <c r="N3" s="153"/>
    </row>
    <row r="4" spans="1:14" x14ac:dyDescent="0.25">
      <c r="A4" s="152" t="s">
        <v>3</v>
      </c>
      <c r="B4" s="152"/>
      <c r="C4" s="153" t="s">
        <v>4</v>
      </c>
      <c r="D4" s="153"/>
      <c r="E4" s="34"/>
      <c r="F4" s="34"/>
      <c r="G4" s="34"/>
      <c r="H4" s="34"/>
      <c r="I4" s="34"/>
      <c r="J4" s="34"/>
      <c r="K4" s="34"/>
    </row>
    <row r="5" spans="1:14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4" ht="39" thickBot="1" x14ac:dyDescent="0.3">
      <c r="A6" s="54" t="s">
        <v>5</v>
      </c>
      <c r="B6" s="55" t="s">
        <v>6</v>
      </c>
      <c r="C6" s="55" t="s">
        <v>7</v>
      </c>
      <c r="D6" s="55" t="s">
        <v>8</v>
      </c>
      <c r="E6" s="56" t="s">
        <v>9</v>
      </c>
      <c r="F6" s="55" t="s">
        <v>10</v>
      </c>
      <c r="G6" s="55" t="s">
        <v>11</v>
      </c>
      <c r="H6" s="55" t="s">
        <v>12</v>
      </c>
      <c r="I6" s="55" t="s">
        <v>13</v>
      </c>
      <c r="J6" s="55" t="s">
        <v>14</v>
      </c>
      <c r="K6" s="70" t="s">
        <v>15</v>
      </c>
    </row>
    <row r="7" spans="1:14" x14ac:dyDescent="0.25">
      <c r="A7" s="45">
        <v>41365</v>
      </c>
      <c r="B7" s="46"/>
      <c r="C7" s="47"/>
      <c r="D7" s="47"/>
      <c r="E7" s="47"/>
      <c r="F7" s="48"/>
      <c r="G7" s="88">
        <v>202.8057</v>
      </c>
      <c r="H7" s="89">
        <v>2.6160000000000001</v>
      </c>
      <c r="I7" s="46"/>
      <c r="J7" s="48"/>
      <c r="K7" s="93">
        <v>0</v>
      </c>
    </row>
    <row r="8" spans="1:14" x14ac:dyDescent="0.25">
      <c r="A8" s="49">
        <f>+A7+1</f>
        <v>41366</v>
      </c>
      <c r="B8" s="50"/>
      <c r="C8" s="41"/>
      <c r="D8" s="41"/>
      <c r="E8" s="41"/>
      <c r="F8" s="51"/>
      <c r="G8" s="87">
        <v>202.7637</v>
      </c>
      <c r="H8" s="90">
        <v>2.5425</v>
      </c>
      <c r="I8" s="50"/>
      <c r="J8" s="51"/>
      <c r="K8" s="94">
        <v>0</v>
      </c>
    </row>
    <row r="9" spans="1:14" x14ac:dyDescent="0.25">
      <c r="A9" s="49">
        <f>+A8+1</f>
        <v>41367</v>
      </c>
      <c r="B9" s="50"/>
      <c r="C9" s="41"/>
      <c r="D9" s="41"/>
      <c r="E9" s="41"/>
      <c r="F9" s="51"/>
      <c r="G9" s="87">
        <v>203.24860000000001</v>
      </c>
      <c r="H9" s="90">
        <v>3.0015000000000001</v>
      </c>
      <c r="I9" s="50"/>
      <c r="J9" s="51"/>
      <c r="K9" s="94">
        <v>0</v>
      </c>
    </row>
    <row r="10" spans="1:14" x14ac:dyDescent="0.25">
      <c r="A10" s="49">
        <f>+A9+1</f>
        <v>41368</v>
      </c>
      <c r="B10" s="50"/>
      <c r="C10" s="41"/>
      <c r="D10" s="41"/>
      <c r="E10" s="41"/>
      <c r="F10" s="51"/>
      <c r="G10" s="87">
        <v>202.0899</v>
      </c>
      <c r="H10" s="90">
        <v>2.7719999999999998</v>
      </c>
      <c r="I10" s="50"/>
      <c r="J10" s="51"/>
      <c r="K10" s="94">
        <v>0</v>
      </c>
    </row>
    <row r="11" spans="1:14" x14ac:dyDescent="0.25">
      <c r="A11" s="49">
        <f t="shared" ref="A11:A36" si="0">+A10+1</f>
        <v>41369</v>
      </c>
      <c r="B11" s="50"/>
      <c r="C11" s="41"/>
      <c r="D11" s="41"/>
      <c r="E11" s="41"/>
      <c r="F11" s="51"/>
      <c r="G11" s="87">
        <v>203.09370000000001</v>
      </c>
      <c r="H11" s="90">
        <v>3.1070000000000002</v>
      </c>
      <c r="I11" s="50"/>
      <c r="J11" s="51"/>
      <c r="K11" s="94">
        <v>0</v>
      </c>
    </row>
    <row r="12" spans="1:14" x14ac:dyDescent="0.25">
      <c r="A12" s="49">
        <f t="shared" si="0"/>
        <v>41370</v>
      </c>
      <c r="B12" s="50"/>
      <c r="C12" s="41"/>
      <c r="D12" s="41"/>
      <c r="E12" s="41"/>
      <c r="F12" s="51"/>
      <c r="G12" s="87">
        <v>202.7518</v>
      </c>
      <c r="H12" s="90">
        <v>2.7858000000000001</v>
      </c>
      <c r="I12" s="50"/>
      <c r="J12" s="51"/>
      <c r="K12" s="94">
        <v>0</v>
      </c>
    </row>
    <row r="13" spans="1:14" x14ac:dyDescent="0.25">
      <c r="A13" s="49">
        <f t="shared" si="0"/>
        <v>41371</v>
      </c>
      <c r="B13" s="50"/>
      <c r="C13" s="41"/>
      <c r="D13" s="41"/>
      <c r="E13" s="41"/>
      <c r="F13" s="51"/>
      <c r="G13" s="87">
        <v>203.06379999999999</v>
      </c>
      <c r="H13" s="90">
        <v>2.6297000000000001</v>
      </c>
      <c r="I13" s="50"/>
      <c r="J13" s="51"/>
      <c r="K13" s="94">
        <v>0</v>
      </c>
    </row>
    <row r="14" spans="1:14" x14ac:dyDescent="0.25">
      <c r="A14" s="49">
        <f t="shared" si="0"/>
        <v>41372</v>
      </c>
      <c r="B14" s="50"/>
      <c r="C14" s="41"/>
      <c r="D14" s="41"/>
      <c r="E14" s="41"/>
      <c r="F14" s="51"/>
      <c r="G14" s="87">
        <v>202.95249999999999</v>
      </c>
      <c r="H14" s="90">
        <v>2.8317000000000001</v>
      </c>
      <c r="I14" s="50"/>
      <c r="J14" s="51"/>
      <c r="K14" s="94">
        <v>0</v>
      </c>
    </row>
    <row r="15" spans="1:14" x14ac:dyDescent="0.25">
      <c r="A15" s="49">
        <f t="shared" si="0"/>
        <v>41373</v>
      </c>
      <c r="B15" s="50"/>
      <c r="C15" s="41"/>
      <c r="D15" s="41"/>
      <c r="E15" s="41"/>
      <c r="F15" s="51"/>
      <c r="G15" s="87">
        <v>203.1225</v>
      </c>
      <c r="H15" s="90">
        <v>2.5379</v>
      </c>
      <c r="I15" s="50"/>
      <c r="J15" s="51"/>
      <c r="K15" s="94">
        <v>0</v>
      </c>
    </row>
    <row r="16" spans="1:14" x14ac:dyDescent="0.25">
      <c r="A16" s="49">
        <f t="shared" si="0"/>
        <v>41374</v>
      </c>
      <c r="B16" s="50"/>
      <c r="C16" s="41"/>
      <c r="D16" s="41"/>
      <c r="E16" s="41"/>
      <c r="F16" s="51"/>
      <c r="G16" s="87">
        <v>203.0933</v>
      </c>
      <c r="H16" s="90">
        <v>2.3268</v>
      </c>
      <c r="I16" s="50"/>
      <c r="J16" s="51"/>
      <c r="K16" s="94">
        <v>0</v>
      </c>
    </row>
    <row r="17" spans="1:11" x14ac:dyDescent="0.25">
      <c r="A17" s="49">
        <f t="shared" si="0"/>
        <v>41375</v>
      </c>
      <c r="B17" s="50"/>
      <c r="C17" s="41"/>
      <c r="D17" s="41"/>
      <c r="E17" s="41"/>
      <c r="F17" s="51"/>
      <c r="G17" s="87">
        <v>202.88319999999999</v>
      </c>
      <c r="H17" s="90">
        <v>2.5287999999999999</v>
      </c>
      <c r="I17" s="50"/>
      <c r="J17" s="51"/>
      <c r="K17" s="94">
        <v>0</v>
      </c>
    </row>
    <row r="18" spans="1:11" x14ac:dyDescent="0.25">
      <c r="A18" s="49">
        <f t="shared" si="0"/>
        <v>41376</v>
      </c>
      <c r="B18" s="50"/>
      <c r="C18" s="41"/>
      <c r="D18" s="41"/>
      <c r="E18" s="41"/>
      <c r="F18" s="51"/>
      <c r="G18" s="87">
        <v>202.92070000000001</v>
      </c>
      <c r="H18" s="90">
        <v>2.6848000000000001</v>
      </c>
      <c r="I18" s="50"/>
      <c r="J18" s="51"/>
      <c r="K18" s="94">
        <v>0</v>
      </c>
    </row>
    <row r="19" spans="1:11" x14ac:dyDescent="0.25">
      <c r="A19" s="49">
        <f t="shared" si="0"/>
        <v>41377</v>
      </c>
      <c r="B19" s="50"/>
      <c r="C19" s="41"/>
      <c r="D19" s="41"/>
      <c r="E19" s="41"/>
      <c r="F19" s="51"/>
      <c r="G19" s="87">
        <v>203.05199999999999</v>
      </c>
      <c r="H19" s="90">
        <v>2.5792000000000002</v>
      </c>
      <c r="I19" s="50"/>
      <c r="J19" s="51"/>
      <c r="K19" s="94">
        <v>0</v>
      </c>
    </row>
    <row r="20" spans="1:11" x14ac:dyDescent="0.25">
      <c r="A20" s="49">
        <f t="shared" si="0"/>
        <v>41378</v>
      </c>
      <c r="B20" s="50"/>
      <c r="C20" s="41"/>
      <c r="D20" s="41"/>
      <c r="E20" s="41"/>
      <c r="F20" s="51"/>
      <c r="G20" s="87">
        <v>202.99299999999999</v>
      </c>
      <c r="H20" s="90">
        <v>1.8908</v>
      </c>
      <c r="I20" s="50"/>
      <c r="J20" s="51"/>
      <c r="K20" s="94">
        <v>0</v>
      </c>
    </row>
    <row r="21" spans="1:11" x14ac:dyDescent="0.25">
      <c r="A21" s="49">
        <f t="shared" si="0"/>
        <v>41379</v>
      </c>
      <c r="B21" s="50"/>
      <c r="C21" s="41"/>
      <c r="D21" s="41"/>
      <c r="E21" s="41"/>
      <c r="F21" s="51"/>
      <c r="G21" s="87">
        <v>203.05709999999999</v>
      </c>
      <c r="H21" s="90">
        <v>2.2488000000000001</v>
      </c>
      <c r="I21" s="50"/>
      <c r="J21" s="51"/>
      <c r="K21" s="94">
        <v>0</v>
      </c>
    </row>
    <row r="22" spans="1:11" x14ac:dyDescent="0.25">
      <c r="A22" s="49">
        <f t="shared" si="0"/>
        <v>41380</v>
      </c>
      <c r="B22" s="50"/>
      <c r="C22" s="41"/>
      <c r="D22" s="41"/>
      <c r="E22" s="41"/>
      <c r="F22" s="51"/>
      <c r="G22" s="87">
        <v>202.97219999999999</v>
      </c>
      <c r="H22" s="90">
        <v>2.3727</v>
      </c>
      <c r="I22" s="50"/>
      <c r="J22" s="51"/>
      <c r="K22" s="94">
        <v>0</v>
      </c>
    </row>
    <row r="23" spans="1:11" x14ac:dyDescent="0.25">
      <c r="A23" s="49">
        <f t="shared" si="0"/>
        <v>41381</v>
      </c>
      <c r="B23" s="50"/>
      <c r="C23" s="41"/>
      <c r="D23" s="41"/>
      <c r="E23" s="41"/>
      <c r="F23" s="51"/>
      <c r="G23" s="87">
        <v>203.0685</v>
      </c>
      <c r="H23" s="90">
        <v>2.1890999999999998</v>
      </c>
      <c r="I23" s="50"/>
      <c r="J23" s="51"/>
      <c r="K23" s="94">
        <v>0</v>
      </c>
    </row>
    <row r="24" spans="1:11" x14ac:dyDescent="0.25">
      <c r="A24" s="49">
        <f t="shared" si="0"/>
        <v>41382</v>
      </c>
      <c r="B24" s="50"/>
      <c r="C24" s="41"/>
      <c r="D24" s="41"/>
      <c r="E24" s="41"/>
      <c r="F24" s="51"/>
      <c r="G24" s="87">
        <v>202.92609999999999</v>
      </c>
      <c r="H24" s="90">
        <v>2.359</v>
      </c>
      <c r="I24" s="50"/>
      <c r="J24" s="51"/>
      <c r="K24" s="94">
        <v>0</v>
      </c>
    </row>
    <row r="25" spans="1:11" x14ac:dyDescent="0.25">
      <c r="A25" s="49">
        <f t="shared" si="0"/>
        <v>41383</v>
      </c>
      <c r="B25" s="50"/>
      <c r="C25" s="41"/>
      <c r="D25" s="41"/>
      <c r="E25" s="41"/>
      <c r="F25" s="51"/>
      <c r="G25" s="87">
        <v>202.67349999999999</v>
      </c>
      <c r="H25" s="90">
        <v>2.9556</v>
      </c>
      <c r="I25" s="50"/>
      <c r="J25" s="51"/>
      <c r="K25" s="94">
        <v>0</v>
      </c>
    </row>
    <row r="26" spans="1:11" x14ac:dyDescent="0.25">
      <c r="A26" s="49">
        <f t="shared" si="0"/>
        <v>41384</v>
      </c>
      <c r="B26" s="50"/>
      <c r="C26" s="41"/>
      <c r="D26" s="41"/>
      <c r="E26" s="41"/>
      <c r="F26" s="51"/>
      <c r="G26" s="87">
        <v>202.79660000000001</v>
      </c>
      <c r="H26" s="90">
        <v>2.9556</v>
      </c>
      <c r="I26" s="50"/>
      <c r="J26" s="51"/>
      <c r="K26" s="94">
        <v>0</v>
      </c>
    </row>
    <row r="27" spans="1:11" x14ac:dyDescent="0.25">
      <c r="A27" s="49">
        <f t="shared" si="0"/>
        <v>41385</v>
      </c>
      <c r="B27" s="50"/>
      <c r="C27" s="41"/>
      <c r="D27" s="41"/>
      <c r="E27" s="41"/>
      <c r="F27" s="51"/>
      <c r="G27" s="87">
        <v>202.5444</v>
      </c>
      <c r="H27" s="90">
        <v>2.6756000000000002</v>
      </c>
      <c r="I27" s="50"/>
      <c r="J27" s="51"/>
      <c r="K27" s="94">
        <v>0</v>
      </c>
    </row>
    <row r="28" spans="1:11" x14ac:dyDescent="0.25">
      <c r="A28" s="49">
        <f t="shared" si="0"/>
        <v>41386</v>
      </c>
      <c r="B28" s="50"/>
      <c r="C28" s="41"/>
      <c r="D28" s="41"/>
      <c r="E28" s="41"/>
      <c r="F28" s="51"/>
      <c r="G28" s="87">
        <v>202.98820000000001</v>
      </c>
      <c r="H28" s="90">
        <v>3.1713</v>
      </c>
      <c r="I28" s="50"/>
      <c r="J28" s="51"/>
      <c r="K28" s="94">
        <v>0</v>
      </c>
    </row>
    <row r="29" spans="1:11" x14ac:dyDescent="0.25">
      <c r="A29" s="49">
        <f t="shared" si="0"/>
        <v>41387</v>
      </c>
      <c r="B29" s="50"/>
      <c r="C29" s="41"/>
      <c r="D29" s="41"/>
      <c r="E29" s="41"/>
      <c r="F29" s="51"/>
      <c r="G29" s="87">
        <v>202.95930000000001</v>
      </c>
      <c r="H29" s="90">
        <v>3.3593999999999999</v>
      </c>
      <c r="I29" s="50"/>
      <c r="J29" s="51"/>
      <c r="K29" s="94">
        <v>0</v>
      </c>
    </row>
    <row r="30" spans="1:11" x14ac:dyDescent="0.25">
      <c r="A30" s="49">
        <f t="shared" si="0"/>
        <v>41388</v>
      </c>
      <c r="B30" s="50"/>
      <c r="C30" s="41"/>
      <c r="D30" s="41"/>
      <c r="E30" s="41"/>
      <c r="F30" s="51"/>
      <c r="G30" s="87">
        <v>202.4701</v>
      </c>
      <c r="H30" s="90">
        <v>3.4649999999999999</v>
      </c>
      <c r="I30" s="50"/>
      <c r="J30" s="51"/>
      <c r="K30" s="94">
        <v>0</v>
      </c>
    </row>
    <row r="31" spans="1:11" x14ac:dyDescent="0.25">
      <c r="A31" s="49">
        <f t="shared" si="0"/>
        <v>41389</v>
      </c>
      <c r="B31" s="50"/>
      <c r="C31" s="41"/>
      <c r="D31" s="41"/>
      <c r="E31" s="41"/>
      <c r="F31" s="51"/>
      <c r="G31" s="87">
        <v>202.29730000000001</v>
      </c>
      <c r="H31" s="90">
        <v>3.3915999999999999</v>
      </c>
      <c r="I31" s="50"/>
      <c r="J31" s="51"/>
      <c r="K31" s="94">
        <v>0</v>
      </c>
    </row>
    <row r="32" spans="1:11" x14ac:dyDescent="0.25">
      <c r="A32" s="49">
        <f t="shared" si="0"/>
        <v>41390</v>
      </c>
      <c r="B32" s="50"/>
      <c r="C32" s="41"/>
      <c r="D32" s="41"/>
      <c r="E32" s="41"/>
      <c r="F32" s="51"/>
      <c r="G32" s="87">
        <v>202.42420000000001</v>
      </c>
      <c r="H32" s="90">
        <v>2.6067999999999998</v>
      </c>
      <c r="I32" s="50"/>
      <c r="J32" s="51"/>
      <c r="K32" s="94">
        <v>0</v>
      </c>
    </row>
    <row r="33" spans="1:11" x14ac:dyDescent="0.25">
      <c r="A33" s="49">
        <f t="shared" si="0"/>
        <v>41391</v>
      </c>
      <c r="B33" s="50"/>
      <c r="C33" s="41"/>
      <c r="D33" s="41"/>
      <c r="E33" s="41"/>
      <c r="F33" s="51"/>
      <c r="G33" s="87">
        <v>203.11019999999999</v>
      </c>
      <c r="H33" s="90">
        <v>2.9371999999999998</v>
      </c>
      <c r="I33" s="50"/>
      <c r="J33" s="51"/>
      <c r="K33" s="94">
        <v>0</v>
      </c>
    </row>
    <row r="34" spans="1:11" x14ac:dyDescent="0.25">
      <c r="A34" s="49">
        <f t="shared" si="0"/>
        <v>41392</v>
      </c>
      <c r="B34" s="50"/>
      <c r="C34" s="41"/>
      <c r="D34" s="41"/>
      <c r="E34" s="41"/>
      <c r="F34" s="51"/>
      <c r="G34" s="87">
        <v>202.9853</v>
      </c>
      <c r="H34" s="90">
        <v>2.9188999999999998</v>
      </c>
      <c r="I34" s="50"/>
      <c r="J34" s="51"/>
      <c r="K34" s="94">
        <v>0</v>
      </c>
    </row>
    <row r="35" spans="1:11" x14ac:dyDescent="0.25">
      <c r="A35" s="49">
        <f t="shared" si="0"/>
        <v>41393</v>
      </c>
      <c r="B35" s="50"/>
      <c r="C35" s="41"/>
      <c r="D35" s="41"/>
      <c r="E35" s="41"/>
      <c r="F35" s="51"/>
      <c r="G35" s="87">
        <v>202.77959999999999</v>
      </c>
      <c r="H35" s="90">
        <v>2.6663999999999999</v>
      </c>
      <c r="I35" s="50"/>
      <c r="J35" s="51"/>
      <c r="K35" s="94">
        <v>0</v>
      </c>
    </row>
    <row r="36" spans="1:11" x14ac:dyDescent="0.25">
      <c r="A36" s="71">
        <f t="shared" si="0"/>
        <v>41394</v>
      </c>
      <c r="B36" s="72"/>
      <c r="C36" s="73"/>
      <c r="D36" s="73"/>
      <c r="E36" s="73"/>
      <c r="F36" s="74"/>
      <c r="G36" s="91">
        <v>202.9485</v>
      </c>
      <c r="H36" s="92">
        <v>2.5838000000000001</v>
      </c>
      <c r="I36" s="72"/>
      <c r="J36" s="74"/>
      <c r="K36" s="95">
        <v>0</v>
      </c>
    </row>
    <row r="37" spans="1:11" x14ac:dyDescent="0.25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</row>
    <row r="38" spans="1:11" ht="15.75" thickBot="1" x14ac:dyDescent="0.3">
      <c r="A38" s="52" t="s">
        <v>19</v>
      </c>
      <c r="B38" s="18"/>
      <c r="C38" s="53"/>
      <c r="D38" s="53"/>
      <c r="E38" s="53"/>
      <c r="F38" s="53"/>
      <c r="G38" s="53">
        <f>+MIN(G7:G36)</f>
        <v>202.0899</v>
      </c>
      <c r="H38" s="53">
        <f>+MIN(H7:H36)</f>
        <v>1.8908</v>
      </c>
      <c r="I38" s="53"/>
      <c r="J38" s="53"/>
      <c r="K38" s="53">
        <f>+MIN(K7:K36)</f>
        <v>0</v>
      </c>
    </row>
    <row r="39" spans="1:11" x14ac:dyDescent="0.25">
      <c r="A39" s="15"/>
      <c r="B39" s="16"/>
      <c r="C39" s="16"/>
      <c r="D39" s="16"/>
      <c r="E39" s="16"/>
      <c r="F39" s="16"/>
      <c r="G39" s="16"/>
      <c r="H39" s="16"/>
      <c r="I39" s="16"/>
      <c r="J39" s="16"/>
      <c r="K39" s="16"/>
    </row>
    <row r="40" spans="1:11" x14ac:dyDescent="0.25">
      <c r="A40" s="17" t="s">
        <v>23</v>
      </c>
      <c r="B40" s="167"/>
      <c r="C40" s="168"/>
      <c r="D40" s="168"/>
      <c r="E40" s="168"/>
      <c r="F40" s="168"/>
      <c r="G40" s="168"/>
      <c r="H40" s="168"/>
      <c r="I40" s="168"/>
      <c r="J40" s="168"/>
      <c r="K40" s="169"/>
    </row>
    <row r="41" spans="1:11" x14ac:dyDescent="0.25">
      <c r="A41" s="15"/>
      <c r="B41" s="170"/>
      <c r="C41" s="171"/>
      <c r="D41" s="171"/>
      <c r="E41" s="171"/>
      <c r="F41" s="171"/>
      <c r="G41" s="171"/>
      <c r="H41" s="171"/>
      <c r="I41" s="171"/>
      <c r="J41" s="171"/>
      <c r="K41" s="172"/>
    </row>
    <row r="42" spans="1:11" x14ac:dyDescent="0.25">
      <c r="A42" s="15"/>
      <c r="B42" s="170"/>
      <c r="C42" s="171"/>
      <c r="D42" s="171"/>
      <c r="E42" s="171"/>
      <c r="F42" s="171"/>
      <c r="G42" s="171"/>
      <c r="H42" s="171"/>
      <c r="I42" s="171"/>
      <c r="J42" s="171"/>
      <c r="K42" s="172"/>
    </row>
    <row r="43" spans="1:11" x14ac:dyDescent="0.25">
      <c r="A43" s="15"/>
      <c r="B43" s="170"/>
      <c r="C43" s="171"/>
      <c r="D43" s="171"/>
      <c r="E43" s="171"/>
      <c r="F43" s="171"/>
      <c r="G43" s="171"/>
      <c r="H43" s="171"/>
      <c r="I43" s="171"/>
      <c r="J43" s="171"/>
      <c r="K43" s="172"/>
    </row>
    <row r="44" spans="1:11" x14ac:dyDescent="0.25">
      <c r="A44" s="15"/>
      <c r="B44" s="173"/>
      <c r="C44" s="174"/>
      <c r="D44" s="174"/>
      <c r="E44" s="174"/>
      <c r="F44" s="174"/>
      <c r="G44" s="174"/>
      <c r="H44" s="174"/>
      <c r="I44" s="174"/>
      <c r="J44" s="174"/>
      <c r="K44" s="175"/>
    </row>
  </sheetData>
  <protectedRanges>
    <protectedRange sqref="A2:B4" name="Rango1"/>
    <protectedRange sqref="C4:K4" name="Rango1_1"/>
    <protectedRange sqref="C2:K2" name="Rango1_1_1"/>
    <protectedRange sqref="C3:L3" name="Rango1_2"/>
  </protectedRanges>
  <mergeCells count="8">
    <mergeCell ref="B40:K44"/>
    <mergeCell ref="C3:N3"/>
    <mergeCell ref="A1:K1"/>
    <mergeCell ref="A2:B2"/>
    <mergeCell ref="C2:K2"/>
    <mergeCell ref="A3:B3"/>
    <mergeCell ref="A4:B4"/>
    <mergeCell ref="C4:D4"/>
  </mergeCells>
  <dataValidations disablePrompts="1" count="3">
    <dataValidation type="list" allowBlank="1" showInputMessage="1" showErrorMessage="1" sqref="C4:D4">
      <formula1>regiones</formula1>
    </dataValidation>
    <dataValidation type="decimal" allowBlank="1" showInputMessage="1" showErrorMessage="1" errorTitle="Error" error="El valor tiene que estar entre 0 y 100" sqref="B7:F36">
      <formula1>0</formula1>
      <formula2>100</formula2>
    </dataValidation>
    <dataValidation type="date" operator="greaterThan" allowBlank="1" showInputMessage="1" showErrorMessage="1" errorTitle="Error" error="Sólo formato de fecha, por ejemplo: 01/06/12 o 1-6-12." sqref="A7:A36">
      <formula1>40909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70" orientation="landscape" r:id="rId1"/>
  <colBreaks count="1" manualBreakCount="1">
    <brk id="11" max="1048575" man="1"/>
  </colBreaks>
  <ignoredErrors>
    <ignoredError sqref="A8:A36" unlocked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9"/>
  <sheetViews>
    <sheetView showGridLines="0" view="pageBreakPreview" topLeftCell="A13" zoomScale="60" zoomScaleNormal="100" workbookViewId="0">
      <selection activeCell="J29" sqref="J29"/>
    </sheetView>
  </sheetViews>
  <sheetFormatPr baseColWidth="10" defaultColWidth="11.42578125" defaultRowHeight="15" x14ac:dyDescent="0.25"/>
  <cols>
    <col min="1" max="1" width="11.7109375" bestFit="1" customWidth="1"/>
    <col min="2" max="11" width="11" customWidth="1"/>
    <col min="12" max="12" width="1.42578125" customWidth="1"/>
    <col min="13" max="14" width="11" customWidth="1"/>
  </cols>
  <sheetData>
    <row r="1" spans="1:14" ht="32.25" customHeight="1" x14ac:dyDescent="0.25">
      <c r="A1" s="148" t="s">
        <v>0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50"/>
    </row>
    <row r="2" spans="1:14" ht="7.5" customHeight="1" x14ac:dyDescent="0.25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20"/>
      <c r="N2" s="20"/>
    </row>
    <row r="3" spans="1:14" x14ac:dyDescent="0.25">
      <c r="A3" s="151" t="s">
        <v>1</v>
      </c>
      <c r="B3" s="151"/>
      <c r="C3" s="153" t="s">
        <v>27</v>
      </c>
      <c r="D3" s="153"/>
      <c r="E3" s="153"/>
      <c r="F3" s="153"/>
      <c r="G3" s="153"/>
      <c r="H3" s="153"/>
      <c r="I3" s="153"/>
      <c r="J3" s="153"/>
      <c r="K3" s="153"/>
      <c r="L3" s="153"/>
      <c r="M3" s="153"/>
      <c r="N3" s="153"/>
    </row>
    <row r="4" spans="1:14" x14ac:dyDescent="0.25">
      <c r="A4" s="152" t="s">
        <v>2</v>
      </c>
      <c r="B4" s="151"/>
      <c r="C4" s="153" t="s">
        <v>25</v>
      </c>
      <c r="D4" s="153"/>
      <c r="E4" s="153"/>
      <c r="F4" s="153"/>
      <c r="G4" s="153"/>
      <c r="H4" s="153"/>
      <c r="I4" s="153"/>
      <c r="J4" s="153"/>
      <c r="K4" s="153"/>
      <c r="L4" s="153"/>
      <c r="M4" s="153"/>
      <c r="N4" s="153"/>
    </row>
    <row r="5" spans="1:14" x14ac:dyDescent="0.25">
      <c r="A5" s="152" t="s">
        <v>3</v>
      </c>
      <c r="B5" s="152"/>
      <c r="C5" s="153" t="s">
        <v>4</v>
      </c>
      <c r="D5" s="153"/>
      <c r="E5" s="1"/>
      <c r="F5" s="1"/>
      <c r="G5" s="1"/>
      <c r="H5" s="1"/>
      <c r="I5" s="1"/>
      <c r="J5" s="1"/>
      <c r="K5" s="1"/>
      <c r="L5" s="1"/>
    </row>
    <row r="6" spans="1:14" ht="9" customHeight="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7" spans="1:14" ht="39" thickBot="1" x14ac:dyDescent="0.3">
      <c r="A7" s="36" t="s">
        <v>5</v>
      </c>
      <c r="B7" s="2" t="s">
        <v>6</v>
      </c>
      <c r="C7" s="2" t="s">
        <v>7</v>
      </c>
      <c r="D7" s="2" t="s">
        <v>8</v>
      </c>
      <c r="E7" s="3" t="s">
        <v>9</v>
      </c>
      <c r="F7" s="2" t="s">
        <v>10</v>
      </c>
      <c r="G7" s="2" t="s">
        <v>11</v>
      </c>
      <c r="H7" s="2" t="s">
        <v>12</v>
      </c>
      <c r="I7" s="2" t="s">
        <v>13</v>
      </c>
      <c r="J7" s="2" t="s">
        <v>14</v>
      </c>
      <c r="K7" s="68" t="s">
        <v>15</v>
      </c>
      <c r="L7" s="4"/>
      <c r="M7" s="38" t="s">
        <v>16</v>
      </c>
      <c r="N7" s="39" t="s">
        <v>17</v>
      </c>
    </row>
    <row r="8" spans="1:14" x14ac:dyDescent="0.25">
      <c r="A8" s="37">
        <f>+'Caracol Criogénica'!A8</f>
        <v>41365</v>
      </c>
      <c r="B8" s="60">
        <v>96.257099999999994</v>
      </c>
      <c r="C8" s="63">
        <v>0.95020000000000004</v>
      </c>
      <c r="D8" s="63">
        <v>0.21629999999999999</v>
      </c>
      <c r="E8" s="63">
        <v>1.1665000000000001</v>
      </c>
      <c r="F8" s="63">
        <v>2.3982000000000001</v>
      </c>
      <c r="G8" s="96">
        <v>243.85919999999999</v>
      </c>
      <c r="H8" s="96">
        <v>4.6260000000000003</v>
      </c>
      <c r="I8" s="63">
        <v>38.145200000000003</v>
      </c>
      <c r="J8" s="63">
        <v>50.140500000000003</v>
      </c>
      <c r="K8" s="98">
        <v>0</v>
      </c>
      <c r="L8" s="21"/>
      <c r="M8" s="41"/>
      <c r="N8" s="41"/>
    </row>
    <row r="9" spans="1:14" x14ac:dyDescent="0.25">
      <c r="A9" s="37">
        <f>+'Caracol Criogénica'!A9</f>
        <v>41366</v>
      </c>
      <c r="B9" s="59">
        <v>95.726200000000006</v>
      </c>
      <c r="C9" s="61">
        <v>1.0576000000000001</v>
      </c>
      <c r="D9" s="62">
        <v>0.21490000000000001</v>
      </c>
      <c r="E9" s="61">
        <v>1.2725</v>
      </c>
      <c r="F9" s="61">
        <v>2.8058999999999998</v>
      </c>
      <c r="G9" s="97">
        <v>258.30020000000002</v>
      </c>
      <c r="H9" s="97">
        <v>4.6128999999999998</v>
      </c>
      <c r="I9" s="61">
        <v>38.238199999999999</v>
      </c>
      <c r="J9" s="62">
        <v>50.119700000000002</v>
      </c>
      <c r="K9" s="98">
        <v>0</v>
      </c>
      <c r="L9" s="21"/>
      <c r="M9" s="40"/>
      <c r="N9" s="40"/>
    </row>
    <row r="10" spans="1:14" x14ac:dyDescent="0.25">
      <c r="A10" s="37">
        <f>+'Caracol Criogénica'!A10</f>
        <v>41367</v>
      </c>
      <c r="B10" s="59">
        <v>95.912499999999994</v>
      </c>
      <c r="C10" s="61">
        <v>1.016</v>
      </c>
      <c r="D10" s="62">
        <v>0.20649999999999999</v>
      </c>
      <c r="E10" s="61">
        <v>1.2224999999999999</v>
      </c>
      <c r="F10" s="61">
        <v>2.6735000000000002</v>
      </c>
      <c r="G10" s="97">
        <v>265.66449999999998</v>
      </c>
      <c r="H10" s="97">
        <v>4.5975999999999999</v>
      </c>
      <c r="I10" s="61">
        <v>38.2164</v>
      </c>
      <c r="J10" s="62">
        <v>50.14</v>
      </c>
      <c r="K10" s="98">
        <v>0</v>
      </c>
      <c r="L10" s="21"/>
      <c r="M10" s="40"/>
      <c r="N10" s="40"/>
    </row>
    <row r="11" spans="1:14" x14ac:dyDescent="0.25">
      <c r="A11" s="37">
        <f>+'Caracol Criogénica'!A11</f>
        <v>41368</v>
      </c>
      <c r="B11" s="59">
        <v>95.802999999999997</v>
      </c>
      <c r="C11" s="61">
        <v>1.0475000000000001</v>
      </c>
      <c r="D11" s="62">
        <v>0.2147</v>
      </c>
      <c r="E11" s="61">
        <v>1.2623</v>
      </c>
      <c r="F11" s="61">
        <v>2.7385000000000002</v>
      </c>
      <c r="G11" s="97">
        <v>266.00659999999999</v>
      </c>
      <c r="H11" s="97">
        <v>4.5918000000000001</v>
      </c>
      <c r="I11" s="61">
        <v>38.224299999999999</v>
      </c>
      <c r="J11" s="62">
        <v>50.1188</v>
      </c>
      <c r="K11" s="98">
        <v>0</v>
      </c>
      <c r="L11" s="21"/>
      <c r="M11" s="40"/>
      <c r="N11" s="40"/>
    </row>
    <row r="12" spans="1:14" x14ac:dyDescent="0.25">
      <c r="A12" s="37">
        <f>+'Caracol Criogénica'!A12</f>
        <v>41369</v>
      </c>
      <c r="B12" s="59">
        <v>95.675899999999999</v>
      </c>
      <c r="C12" s="61">
        <v>1.0506</v>
      </c>
      <c r="D12" s="62">
        <v>0.21299999999999999</v>
      </c>
      <c r="E12" s="61">
        <v>1.2636000000000001</v>
      </c>
      <c r="F12" s="61">
        <v>2.8908999999999998</v>
      </c>
      <c r="G12" s="97">
        <v>267.45119999999997</v>
      </c>
      <c r="H12" s="97">
        <v>4.6003999999999996</v>
      </c>
      <c r="I12" s="61">
        <v>38.246499999999997</v>
      </c>
      <c r="J12" s="62">
        <v>50.130499999999998</v>
      </c>
      <c r="K12" s="98">
        <v>0</v>
      </c>
      <c r="L12" s="21"/>
      <c r="M12" s="40"/>
      <c r="N12" s="40"/>
    </row>
    <row r="13" spans="1:14" x14ac:dyDescent="0.25">
      <c r="A13" s="37">
        <f>+'Caracol Criogénica'!A13</f>
        <v>41370</v>
      </c>
      <c r="B13" s="59">
        <v>95.715400000000002</v>
      </c>
      <c r="C13" s="61">
        <v>1.0567</v>
      </c>
      <c r="D13" s="62">
        <v>0.2122</v>
      </c>
      <c r="E13" s="61">
        <v>1.2688999999999999</v>
      </c>
      <c r="F13" s="61">
        <v>2.8313000000000001</v>
      </c>
      <c r="G13" s="97">
        <v>265.07729999999998</v>
      </c>
      <c r="H13" s="97">
        <v>4.5999999999999996</v>
      </c>
      <c r="I13" s="61">
        <v>38.238700000000001</v>
      </c>
      <c r="J13" s="62">
        <v>50.122</v>
      </c>
      <c r="K13" s="98">
        <v>0</v>
      </c>
      <c r="L13" s="21"/>
      <c r="M13" s="40"/>
      <c r="N13" s="40"/>
    </row>
    <row r="14" spans="1:14" x14ac:dyDescent="0.25">
      <c r="A14" s="37">
        <f>+'Caracol Criogénica'!A14</f>
        <v>41371</v>
      </c>
      <c r="B14" s="59">
        <v>95.868799999999993</v>
      </c>
      <c r="C14" s="61">
        <v>1.0342</v>
      </c>
      <c r="D14" s="62">
        <v>0.21379999999999999</v>
      </c>
      <c r="E14" s="61">
        <v>1.248</v>
      </c>
      <c r="F14" s="61">
        <v>2.7027000000000001</v>
      </c>
      <c r="G14" s="97">
        <v>266.75670000000002</v>
      </c>
      <c r="H14" s="97">
        <v>4.5780000000000003</v>
      </c>
      <c r="I14" s="61">
        <v>38.204799999999999</v>
      </c>
      <c r="J14" s="62">
        <v>50.117400000000004</v>
      </c>
      <c r="K14" s="98">
        <v>0</v>
      </c>
      <c r="L14" s="21"/>
      <c r="M14" s="40"/>
      <c r="N14" s="40"/>
    </row>
    <row r="15" spans="1:14" x14ac:dyDescent="0.25">
      <c r="A15" s="37">
        <f>+'Caracol Criogénica'!A15</f>
        <v>41372</v>
      </c>
      <c r="B15" s="59">
        <v>95.664500000000004</v>
      </c>
      <c r="C15" s="61">
        <v>1.0705</v>
      </c>
      <c r="D15" s="61">
        <v>0.22120000000000001</v>
      </c>
      <c r="E15" s="61">
        <v>1.2918000000000001</v>
      </c>
      <c r="F15" s="61">
        <v>2.8462999999999998</v>
      </c>
      <c r="G15" s="97">
        <v>266.81639999999999</v>
      </c>
      <c r="H15" s="97">
        <v>4.5591999999999997</v>
      </c>
      <c r="I15" s="61">
        <v>38.242400000000004</v>
      </c>
      <c r="J15" s="62">
        <v>50.110300000000002</v>
      </c>
      <c r="K15" s="98">
        <v>0</v>
      </c>
      <c r="L15" s="21"/>
      <c r="M15" s="40"/>
      <c r="N15" s="40"/>
    </row>
    <row r="16" spans="1:14" x14ac:dyDescent="0.25">
      <c r="A16" s="37">
        <f>+'Caracol Criogénica'!A16</f>
        <v>41373</v>
      </c>
      <c r="B16" s="59">
        <v>95.494299999999996</v>
      </c>
      <c r="C16" s="61">
        <v>1.0159</v>
      </c>
      <c r="D16" s="61">
        <v>0.23089999999999999</v>
      </c>
      <c r="E16" s="61">
        <v>1.2467999999999999</v>
      </c>
      <c r="F16" s="61">
        <v>3.0407999999999999</v>
      </c>
      <c r="G16" s="97">
        <v>267.41129999999998</v>
      </c>
      <c r="H16" s="97">
        <v>4.5909000000000004</v>
      </c>
      <c r="I16" s="61">
        <v>38.331699999999998</v>
      </c>
      <c r="J16" s="62">
        <v>50.194899999999997</v>
      </c>
      <c r="K16" s="98">
        <v>0</v>
      </c>
      <c r="L16" s="21"/>
      <c r="M16" s="40"/>
      <c r="N16" s="40"/>
    </row>
    <row r="17" spans="1:14" x14ac:dyDescent="0.25">
      <c r="A17" s="37">
        <f>+'Caracol Criogénica'!A17</f>
        <v>41374</v>
      </c>
      <c r="B17" s="59">
        <v>95.353099999999998</v>
      </c>
      <c r="C17" s="61">
        <v>1.0678000000000001</v>
      </c>
      <c r="D17" s="61">
        <v>0.21579999999999999</v>
      </c>
      <c r="E17" s="61">
        <v>1.2836000000000001</v>
      </c>
      <c r="F17" s="61">
        <v>3.19</v>
      </c>
      <c r="G17" s="97">
        <v>268.3981</v>
      </c>
      <c r="H17" s="97">
        <v>4.6257999999999999</v>
      </c>
      <c r="I17" s="61">
        <v>38.328800000000001</v>
      </c>
      <c r="J17" s="62">
        <v>50.164499999999997</v>
      </c>
      <c r="K17" s="98">
        <v>0</v>
      </c>
      <c r="L17" s="21"/>
      <c r="M17" s="40"/>
      <c r="N17" s="40"/>
    </row>
    <row r="18" spans="1:14" x14ac:dyDescent="0.25">
      <c r="A18" s="37">
        <f>+'Caracol Criogénica'!A18</f>
        <v>41375</v>
      </c>
      <c r="B18" s="59">
        <v>95.422499999999999</v>
      </c>
      <c r="C18" s="61">
        <v>1.0634999999999999</v>
      </c>
      <c r="D18" s="61">
        <v>0.20499999999999999</v>
      </c>
      <c r="E18" s="61">
        <v>1.2685</v>
      </c>
      <c r="F18" s="61">
        <v>3.1431</v>
      </c>
      <c r="G18" s="97">
        <v>266.5147</v>
      </c>
      <c r="H18" s="97">
        <v>4.6403999999999996</v>
      </c>
      <c r="I18" s="61">
        <v>38.315100000000001</v>
      </c>
      <c r="J18" s="62">
        <v>50.1646</v>
      </c>
      <c r="K18" s="98">
        <v>0</v>
      </c>
      <c r="L18" s="21"/>
      <c r="M18" s="40"/>
      <c r="N18" s="40"/>
    </row>
    <row r="19" spans="1:14" x14ac:dyDescent="0.25">
      <c r="A19" s="37">
        <f>+'Caracol Criogénica'!A19</f>
        <v>41376</v>
      </c>
      <c r="B19" s="59">
        <v>95.261799999999994</v>
      </c>
      <c r="C19" s="61">
        <v>1.0468999999999999</v>
      </c>
      <c r="D19" s="61">
        <v>0.2104</v>
      </c>
      <c r="E19" s="61">
        <v>1.2573000000000001</v>
      </c>
      <c r="F19" s="61">
        <v>3.3102999999999998</v>
      </c>
      <c r="G19" s="97">
        <v>267.20089999999999</v>
      </c>
      <c r="H19" s="97">
        <v>4.6296999999999997</v>
      </c>
      <c r="I19" s="61">
        <v>38.369199999999999</v>
      </c>
      <c r="J19" s="62">
        <v>50.204599999999999</v>
      </c>
      <c r="K19" s="98">
        <v>0</v>
      </c>
      <c r="L19" s="21"/>
      <c r="M19" s="40"/>
      <c r="N19" s="40"/>
    </row>
    <row r="20" spans="1:14" x14ac:dyDescent="0.25">
      <c r="A20" s="37">
        <f>+'Caracol Criogénica'!A20</f>
        <v>41377</v>
      </c>
      <c r="B20" s="59">
        <v>95.646900000000002</v>
      </c>
      <c r="C20" s="61">
        <v>1.0108999999999999</v>
      </c>
      <c r="D20" s="61">
        <v>0.2064</v>
      </c>
      <c r="E20" s="61">
        <v>1.2173</v>
      </c>
      <c r="F20" s="61">
        <v>2.9594999999999998</v>
      </c>
      <c r="G20" s="97">
        <v>266.67840000000001</v>
      </c>
      <c r="H20" s="97">
        <v>4.6162000000000001</v>
      </c>
      <c r="I20" s="61">
        <v>38.2883</v>
      </c>
      <c r="J20" s="62">
        <v>50.185099999999998</v>
      </c>
      <c r="K20" s="98">
        <v>0</v>
      </c>
      <c r="L20" s="21"/>
      <c r="M20" s="40"/>
      <c r="N20" s="40"/>
    </row>
    <row r="21" spans="1:14" x14ac:dyDescent="0.25">
      <c r="A21" s="37">
        <f>+'Caracol Criogénica'!A21</f>
        <v>41378</v>
      </c>
      <c r="B21" s="59">
        <v>95.658900000000003</v>
      </c>
      <c r="C21" s="61">
        <v>0.94289999999999996</v>
      </c>
      <c r="D21" s="61">
        <v>0.1993</v>
      </c>
      <c r="E21" s="61">
        <v>1.1420999999999999</v>
      </c>
      <c r="F21" s="61">
        <v>3.0217000000000001</v>
      </c>
      <c r="G21" s="97">
        <v>266.13409999999999</v>
      </c>
      <c r="H21" s="97">
        <v>4.6097000000000001</v>
      </c>
      <c r="I21" s="61">
        <v>38.3352</v>
      </c>
      <c r="J21" s="62">
        <v>50.262500000000003</v>
      </c>
      <c r="K21" s="98">
        <v>0</v>
      </c>
      <c r="L21" s="21"/>
      <c r="M21" s="40"/>
      <c r="N21" s="40"/>
    </row>
    <row r="22" spans="1:14" x14ac:dyDescent="0.25">
      <c r="A22" s="37">
        <f>+'Caracol Criogénica'!A22</f>
        <v>41379</v>
      </c>
      <c r="B22" s="59">
        <v>95.224500000000006</v>
      </c>
      <c r="C22" s="61">
        <v>1.0044999999999999</v>
      </c>
      <c r="D22" s="61">
        <v>0.2087</v>
      </c>
      <c r="E22" s="61">
        <v>1.2133</v>
      </c>
      <c r="F22" s="61">
        <v>3.3368000000000002</v>
      </c>
      <c r="G22" s="97">
        <v>263.43450000000001</v>
      </c>
      <c r="H22" s="97">
        <v>4.6109</v>
      </c>
      <c r="I22" s="61">
        <v>38.432600000000001</v>
      </c>
      <c r="J22" s="62">
        <v>50.270899999999997</v>
      </c>
      <c r="K22" s="98">
        <v>0</v>
      </c>
      <c r="L22" s="21"/>
      <c r="M22" s="40"/>
      <c r="N22" s="40"/>
    </row>
    <row r="23" spans="1:14" x14ac:dyDescent="0.25">
      <c r="A23" s="37">
        <f>+'Caracol Criogénica'!A23</f>
        <v>41380</v>
      </c>
      <c r="B23" s="59">
        <v>94.592600000000004</v>
      </c>
      <c r="C23" s="61">
        <v>1.0549999999999999</v>
      </c>
      <c r="D23" s="61">
        <v>0.2243</v>
      </c>
      <c r="E23" s="61">
        <v>1.2794000000000001</v>
      </c>
      <c r="F23" s="61">
        <v>3.9115000000000002</v>
      </c>
      <c r="G23" s="97">
        <v>265.41649999999998</v>
      </c>
      <c r="H23" s="97">
        <v>4.6063000000000001</v>
      </c>
      <c r="I23" s="61">
        <v>38.568300000000001</v>
      </c>
      <c r="J23" s="62">
        <v>50.307000000000002</v>
      </c>
      <c r="K23" s="98">
        <v>0</v>
      </c>
      <c r="L23" s="21"/>
      <c r="M23" s="40"/>
      <c r="N23" s="40"/>
    </row>
    <row r="24" spans="1:14" x14ac:dyDescent="0.25">
      <c r="A24" s="37">
        <f>+'Caracol Criogénica'!A24</f>
        <v>41381</v>
      </c>
      <c r="B24" s="59">
        <v>94.552599999999998</v>
      </c>
      <c r="C24" s="61">
        <v>1.0832999999999999</v>
      </c>
      <c r="D24" s="61">
        <v>0.22239999999999999</v>
      </c>
      <c r="E24" s="61">
        <v>1.3057000000000001</v>
      </c>
      <c r="F24" s="61">
        <v>3.9251</v>
      </c>
      <c r="G24" s="97">
        <v>269.15339999999998</v>
      </c>
      <c r="H24" s="97">
        <v>4.6052999999999997</v>
      </c>
      <c r="I24" s="61">
        <v>38.561100000000003</v>
      </c>
      <c r="J24" s="62">
        <v>50.284100000000002</v>
      </c>
      <c r="K24" s="98">
        <v>0</v>
      </c>
      <c r="L24" s="21"/>
      <c r="M24" s="40"/>
      <c r="N24" s="40"/>
    </row>
    <row r="25" spans="1:14" x14ac:dyDescent="0.25">
      <c r="A25" s="37">
        <f>+'Caracol Criogénica'!A25</f>
        <v>41382</v>
      </c>
      <c r="B25" s="59">
        <v>95.003299999999996</v>
      </c>
      <c r="C25" s="61">
        <v>1.0471999999999999</v>
      </c>
      <c r="D25" s="61">
        <v>0.2198</v>
      </c>
      <c r="E25" s="61">
        <v>1.2669999999999999</v>
      </c>
      <c r="F25" s="61">
        <v>3.4981</v>
      </c>
      <c r="G25" s="97">
        <v>268.81580000000002</v>
      </c>
      <c r="H25" s="97">
        <v>4.6151999999999997</v>
      </c>
      <c r="I25" s="61">
        <v>38.464199999999998</v>
      </c>
      <c r="J25" s="62">
        <v>50.254600000000003</v>
      </c>
      <c r="K25" s="98">
        <v>0</v>
      </c>
      <c r="L25" s="21"/>
      <c r="M25" s="40"/>
      <c r="N25" s="40"/>
    </row>
    <row r="26" spans="1:14" x14ac:dyDescent="0.25">
      <c r="A26" s="37">
        <f>+'Caracol Criogénica'!A26</f>
        <v>41383</v>
      </c>
      <c r="B26" s="59">
        <v>95.436199999999999</v>
      </c>
      <c r="C26" s="61">
        <v>1.0595000000000001</v>
      </c>
      <c r="D26" s="61">
        <v>0.20880000000000001</v>
      </c>
      <c r="E26" s="61">
        <v>1.2684</v>
      </c>
      <c r="F26" s="61">
        <v>3.0297000000000001</v>
      </c>
      <c r="G26" s="97">
        <v>269.16609999999997</v>
      </c>
      <c r="H26" s="97">
        <v>6.0978000000000003</v>
      </c>
      <c r="I26" s="61">
        <v>38.3596</v>
      </c>
      <c r="J26" s="62">
        <v>50.190600000000003</v>
      </c>
      <c r="K26" s="98">
        <v>0</v>
      </c>
      <c r="L26" s="21"/>
      <c r="M26" s="40"/>
      <c r="N26" s="40"/>
    </row>
    <row r="27" spans="1:14" x14ac:dyDescent="0.25">
      <c r="A27" s="37">
        <f>+'Caracol Criogénica'!A27</f>
        <v>41384</v>
      </c>
      <c r="B27" s="59">
        <v>95.090699999999998</v>
      </c>
      <c r="C27" s="61">
        <v>1.0248999999999999</v>
      </c>
      <c r="D27" s="61">
        <v>0.21029999999999999</v>
      </c>
      <c r="E27" s="61">
        <v>1.2351000000000001</v>
      </c>
      <c r="F27" s="61">
        <v>3.4826999999999999</v>
      </c>
      <c r="G27" s="97">
        <v>272.14999999999998</v>
      </c>
      <c r="H27" s="97">
        <v>4.2393000000000001</v>
      </c>
      <c r="I27" s="61">
        <v>38.439700000000002</v>
      </c>
      <c r="J27" s="62">
        <v>50.2605</v>
      </c>
      <c r="K27" s="98">
        <v>0</v>
      </c>
      <c r="L27" s="21"/>
      <c r="M27" s="40"/>
      <c r="N27" s="40"/>
    </row>
    <row r="28" spans="1:14" x14ac:dyDescent="0.25">
      <c r="A28" s="37">
        <f>+'Caracol Criogénica'!A28</f>
        <v>41385</v>
      </c>
      <c r="B28" s="59">
        <v>95.481300000000005</v>
      </c>
      <c r="C28" s="61">
        <v>0.99439999999999995</v>
      </c>
      <c r="D28" s="61">
        <v>0.2059</v>
      </c>
      <c r="E28" s="61">
        <v>1.2002999999999999</v>
      </c>
      <c r="F28" s="61">
        <v>3.1475</v>
      </c>
      <c r="G28" s="97">
        <v>264.43079999999998</v>
      </c>
      <c r="H28" s="97">
        <v>3.7107000000000001</v>
      </c>
      <c r="I28" s="61">
        <v>38.342199999999998</v>
      </c>
      <c r="J28" s="62">
        <v>50.227699999999999</v>
      </c>
      <c r="K28" s="98">
        <v>0</v>
      </c>
      <c r="L28" s="21"/>
      <c r="M28" s="40"/>
      <c r="N28" s="40"/>
    </row>
    <row r="29" spans="1:14" x14ac:dyDescent="0.25">
      <c r="A29" s="37">
        <f>+'Caracol Criogénica'!A29</f>
        <v>41386</v>
      </c>
      <c r="B29" s="59">
        <v>95.997500000000002</v>
      </c>
      <c r="C29" s="61">
        <v>1.0226999999999999</v>
      </c>
      <c r="D29" s="61">
        <v>0.20799999999999999</v>
      </c>
      <c r="E29" s="61">
        <v>1.2306999999999999</v>
      </c>
      <c r="F29" s="61">
        <v>2.6387</v>
      </c>
      <c r="G29" s="97">
        <v>264.12169999999998</v>
      </c>
      <c r="H29" s="97">
        <v>3.6951999999999998</v>
      </c>
      <c r="I29" s="61">
        <v>38.162500000000001</v>
      </c>
      <c r="J29" s="62">
        <v>50.103900000000003</v>
      </c>
      <c r="K29" s="98">
        <v>0</v>
      </c>
      <c r="L29" s="21"/>
      <c r="M29" s="40"/>
      <c r="N29" s="40"/>
    </row>
    <row r="30" spans="1:14" x14ac:dyDescent="0.25">
      <c r="A30" s="37">
        <f>+'Caracol Criogénica'!A30</f>
        <v>41387</v>
      </c>
      <c r="B30" s="59">
        <v>95.834800000000001</v>
      </c>
      <c r="C30" s="61">
        <v>1.0940000000000001</v>
      </c>
      <c r="D30" s="61">
        <v>0.21310000000000001</v>
      </c>
      <c r="E30" s="61">
        <v>1.3070999999999999</v>
      </c>
      <c r="F30" s="61">
        <v>2.7208000000000001</v>
      </c>
      <c r="G30" s="97">
        <v>262.79750000000001</v>
      </c>
      <c r="H30" s="97">
        <v>3.6934</v>
      </c>
      <c r="I30" s="61">
        <v>38.161299999999997</v>
      </c>
      <c r="J30" s="62">
        <v>50.051299999999998</v>
      </c>
      <c r="K30" s="98">
        <v>0</v>
      </c>
      <c r="L30" s="21"/>
      <c r="M30" s="40"/>
      <c r="N30" s="40"/>
    </row>
    <row r="31" spans="1:14" x14ac:dyDescent="0.25">
      <c r="A31" s="37">
        <f>+'Caracol Criogénica'!A31</f>
        <v>41388</v>
      </c>
      <c r="B31" s="59">
        <v>96.043800000000005</v>
      </c>
      <c r="C31" s="61">
        <v>1.0024</v>
      </c>
      <c r="D31" s="61">
        <v>0.21210000000000001</v>
      </c>
      <c r="E31" s="61">
        <v>1.2144999999999999</v>
      </c>
      <c r="F31" s="61">
        <v>2.6339999999999999</v>
      </c>
      <c r="G31" s="97">
        <v>262.93220000000002</v>
      </c>
      <c r="H31" s="97">
        <v>3.7433999999999998</v>
      </c>
      <c r="I31" s="61">
        <v>38.146900000000002</v>
      </c>
      <c r="J31" s="62">
        <v>50.107300000000002</v>
      </c>
      <c r="K31" s="98">
        <v>0</v>
      </c>
      <c r="L31" s="21"/>
      <c r="M31" s="40"/>
      <c r="N31" s="40"/>
    </row>
    <row r="32" spans="1:14" x14ac:dyDescent="0.25">
      <c r="A32" s="37">
        <f>+'Caracol Criogénica'!A32</f>
        <v>41389</v>
      </c>
      <c r="B32" s="59">
        <v>95.977900000000005</v>
      </c>
      <c r="C32" s="61">
        <v>1.0041</v>
      </c>
      <c r="D32" s="61">
        <v>0.20979999999999999</v>
      </c>
      <c r="E32" s="61">
        <v>1.2139</v>
      </c>
      <c r="F32" s="61">
        <v>2.6675</v>
      </c>
      <c r="G32" s="97">
        <v>261.23090000000002</v>
      </c>
      <c r="H32" s="97">
        <v>3.6465999999999998</v>
      </c>
      <c r="I32" s="61">
        <v>38.180799999999998</v>
      </c>
      <c r="J32" s="62">
        <v>50.126600000000003</v>
      </c>
      <c r="K32" s="98">
        <v>0</v>
      </c>
      <c r="L32" s="21"/>
      <c r="M32" s="40"/>
      <c r="N32" s="40"/>
    </row>
    <row r="33" spans="1:14" x14ac:dyDescent="0.25">
      <c r="A33" s="37">
        <f>+'Caracol Criogénica'!A33</f>
        <v>41390</v>
      </c>
      <c r="B33" s="59">
        <v>95.8172</v>
      </c>
      <c r="C33" s="61">
        <v>1.0163</v>
      </c>
      <c r="D33" s="61">
        <v>0.21210000000000001</v>
      </c>
      <c r="E33" s="61">
        <v>1.2284999999999999</v>
      </c>
      <c r="F33" s="61">
        <v>2.8083999999999998</v>
      </c>
      <c r="G33" s="97">
        <v>263.63490000000002</v>
      </c>
      <c r="H33" s="97">
        <v>3.6061000000000001</v>
      </c>
      <c r="I33" s="61">
        <v>38.220399999999998</v>
      </c>
      <c r="J33" s="62">
        <v>50.139699999999998</v>
      </c>
      <c r="K33" s="98">
        <v>0</v>
      </c>
      <c r="L33" s="21"/>
      <c r="M33" s="40"/>
      <c r="N33" s="40"/>
    </row>
    <row r="34" spans="1:14" x14ac:dyDescent="0.25">
      <c r="A34" s="37">
        <f>+'Caracol Criogénica'!A34</f>
        <v>41391</v>
      </c>
      <c r="B34" s="59">
        <v>95.923699999999997</v>
      </c>
      <c r="C34" s="61">
        <v>1.0093000000000001</v>
      </c>
      <c r="D34" s="61">
        <v>0.2107</v>
      </c>
      <c r="E34" s="61">
        <v>1.22</v>
      </c>
      <c r="F34" s="61">
        <v>2.7231999999999998</v>
      </c>
      <c r="G34" s="97">
        <v>264.79250000000002</v>
      </c>
      <c r="H34" s="97">
        <v>3.5954000000000002</v>
      </c>
      <c r="I34" s="61">
        <v>38.189300000000003</v>
      </c>
      <c r="J34" s="62">
        <v>50.127499999999998</v>
      </c>
      <c r="K34" s="98">
        <v>0</v>
      </c>
      <c r="L34" s="21"/>
      <c r="M34" s="40"/>
      <c r="N34" s="40"/>
    </row>
    <row r="35" spans="1:14" x14ac:dyDescent="0.25">
      <c r="A35" s="37">
        <f>+'Caracol Criogénica'!A35</f>
        <v>41392</v>
      </c>
      <c r="B35" s="59">
        <v>95.494699999999995</v>
      </c>
      <c r="C35" s="61">
        <v>1.0003</v>
      </c>
      <c r="D35" s="61">
        <v>0.20760000000000001</v>
      </c>
      <c r="E35" s="61">
        <v>1.2079</v>
      </c>
      <c r="F35" s="61">
        <v>3.1211000000000002</v>
      </c>
      <c r="G35" s="97">
        <v>262.19549999999998</v>
      </c>
      <c r="H35" s="97">
        <v>3.6019000000000001</v>
      </c>
      <c r="I35" s="61">
        <v>38.338900000000002</v>
      </c>
      <c r="J35" s="62">
        <v>50.220799999999997</v>
      </c>
      <c r="K35" s="98">
        <v>0</v>
      </c>
      <c r="L35" s="21"/>
      <c r="M35" s="40"/>
      <c r="N35" s="40"/>
    </row>
    <row r="36" spans="1:14" x14ac:dyDescent="0.25">
      <c r="A36" s="37">
        <f>+'Caracol Criogénica'!A36</f>
        <v>41393</v>
      </c>
      <c r="B36" s="59">
        <v>95.935500000000005</v>
      </c>
      <c r="C36" s="61">
        <v>0.98670000000000002</v>
      </c>
      <c r="D36" s="61">
        <v>0.20710000000000001</v>
      </c>
      <c r="E36" s="61">
        <v>1.1938</v>
      </c>
      <c r="F36" s="61">
        <v>2.7153</v>
      </c>
      <c r="G36" s="97">
        <v>260.23270000000002</v>
      </c>
      <c r="H36" s="97">
        <v>3.5920999999999998</v>
      </c>
      <c r="I36" s="61">
        <v>38.213700000000003</v>
      </c>
      <c r="J36" s="62">
        <v>50.158799999999999</v>
      </c>
      <c r="K36" s="98">
        <v>0</v>
      </c>
      <c r="L36" s="21"/>
      <c r="M36" s="40"/>
      <c r="N36" s="40"/>
    </row>
    <row r="37" spans="1:14" ht="15.75" thickBot="1" x14ac:dyDescent="0.3">
      <c r="A37" s="37">
        <f>+'Caracol Criogénica'!A37</f>
        <v>41394</v>
      </c>
      <c r="B37" s="59">
        <v>95.48</v>
      </c>
      <c r="C37" s="61">
        <v>1.0578000000000001</v>
      </c>
      <c r="D37" s="61">
        <v>0.21010000000000001</v>
      </c>
      <c r="E37" s="61">
        <v>1.2679</v>
      </c>
      <c r="F37" s="61">
        <v>3.0308000000000002</v>
      </c>
      <c r="G37" s="97">
        <v>265.32740000000001</v>
      </c>
      <c r="H37" s="97">
        <v>3.5853999999999999</v>
      </c>
      <c r="I37" s="61">
        <v>38.325600000000001</v>
      </c>
      <c r="J37" s="62">
        <v>50.171799999999998</v>
      </c>
      <c r="K37" s="98">
        <v>0</v>
      </c>
      <c r="L37" s="21"/>
      <c r="M37" s="40"/>
      <c r="N37" s="40"/>
    </row>
    <row r="38" spans="1:14" x14ac:dyDescent="0.25">
      <c r="A38" s="138" t="s">
        <v>18</v>
      </c>
      <c r="B38" s="138"/>
      <c r="C38" s="138"/>
      <c r="D38" s="138"/>
      <c r="E38" s="138"/>
      <c r="F38" s="138"/>
      <c r="G38" s="138"/>
      <c r="H38" s="138"/>
      <c r="I38" s="138"/>
      <c r="J38" s="138"/>
      <c r="K38" s="138"/>
      <c r="L38" s="5"/>
      <c r="M38" s="5"/>
      <c r="N38" s="5"/>
    </row>
    <row r="39" spans="1:14" ht="6.75" customHeight="1" thickBot="1" x14ac:dyDescent="0.3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</row>
    <row r="40" spans="1:14" x14ac:dyDescent="0.25">
      <c r="A40" s="7" t="s">
        <v>19</v>
      </c>
      <c r="B40" s="8">
        <f t="shared" ref="B40:K40" si="0">+MIN(B8:B37)</f>
        <v>94.552599999999998</v>
      </c>
      <c r="C40" s="8">
        <f t="shared" si="0"/>
        <v>0.94289999999999996</v>
      </c>
      <c r="D40" s="8">
        <f t="shared" si="0"/>
        <v>0.1993</v>
      </c>
      <c r="E40" s="8">
        <f t="shared" si="0"/>
        <v>1.1420999999999999</v>
      </c>
      <c r="F40" s="8">
        <f t="shared" si="0"/>
        <v>2.3982000000000001</v>
      </c>
      <c r="G40" s="8">
        <f t="shared" si="0"/>
        <v>243.85919999999999</v>
      </c>
      <c r="H40" s="8">
        <f t="shared" si="0"/>
        <v>3.5853999999999999</v>
      </c>
      <c r="I40" s="8">
        <f t="shared" si="0"/>
        <v>38.145200000000003</v>
      </c>
      <c r="J40" s="8">
        <f t="shared" si="0"/>
        <v>50.051299999999998</v>
      </c>
      <c r="K40" s="30">
        <f t="shared" si="0"/>
        <v>0</v>
      </c>
      <c r="L40" s="9"/>
      <c r="M40" s="22">
        <f>+MIN(M8:M37)</f>
        <v>0</v>
      </c>
      <c r="N40" s="23">
        <f>+MIN(N8:N37)</f>
        <v>0</v>
      </c>
    </row>
    <row r="41" spans="1:14" x14ac:dyDescent="0.25">
      <c r="A41" s="10" t="s">
        <v>20</v>
      </c>
      <c r="B41" s="11">
        <f t="shared" ref="B41:K41" si="1">+IF(ISERROR(AVERAGE(B8:B37)),"",AVERAGE(B8:B37))</f>
        <v>95.578239999999994</v>
      </c>
      <c r="C41" s="11">
        <f t="shared" si="1"/>
        <v>1.0297866666666669</v>
      </c>
      <c r="D41" s="11">
        <f t="shared" si="1"/>
        <v>0.21237333333333336</v>
      </c>
      <c r="E41" s="11">
        <f t="shared" si="1"/>
        <v>1.2421733333333331</v>
      </c>
      <c r="F41" s="11">
        <f t="shared" si="1"/>
        <v>2.9981300000000006</v>
      </c>
      <c r="G41" s="11">
        <f t="shared" si="1"/>
        <v>264.73673333333335</v>
      </c>
      <c r="H41" s="11">
        <f t="shared" si="1"/>
        <v>4.3241199999999997</v>
      </c>
      <c r="I41" s="11">
        <f t="shared" si="1"/>
        <v>38.294396666666664</v>
      </c>
      <c r="J41" s="11">
        <f t="shared" si="1"/>
        <v>50.172616666666677</v>
      </c>
      <c r="K41" s="31">
        <f t="shared" si="1"/>
        <v>0</v>
      </c>
      <c r="L41" s="9"/>
      <c r="M41" s="24" t="str">
        <f>+IF(ISERROR(AVERAGE(M8:M37)),"",AVERAGE(M8:M37))</f>
        <v/>
      </c>
      <c r="N41" s="25" t="str">
        <f>+IF(ISERROR(AVERAGE(N8:N37)),"",AVERAGE(N8:N37))</f>
        <v/>
      </c>
    </row>
    <row r="42" spans="1:14" x14ac:dyDescent="0.25">
      <c r="A42" s="12" t="s">
        <v>21</v>
      </c>
      <c r="B42" s="13">
        <f t="shared" ref="B42:K42" si="2">+MAX(B8:B37)</f>
        <v>96.257099999999994</v>
      </c>
      <c r="C42" s="13">
        <f t="shared" si="2"/>
        <v>1.0940000000000001</v>
      </c>
      <c r="D42" s="13">
        <f t="shared" si="2"/>
        <v>0.23089999999999999</v>
      </c>
      <c r="E42" s="13">
        <f t="shared" si="2"/>
        <v>1.3070999999999999</v>
      </c>
      <c r="F42" s="13">
        <f t="shared" si="2"/>
        <v>3.9251</v>
      </c>
      <c r="G42" s="64">
        <f t="shared" si="2"/>
        <v>272.14999999999998</v>
      </c>
      <c r="H42" s="13">
        <f t="shared" si="2"/>
        <v>6.0978000000000003</v>
      </c>
      <c r="I42" s="13">
        <f t="shared" si="2"/>
        <v>38.568300000000001</v>
      </c>
      <c r="J42" s="13">
        <f t="shared" si="2"/>
        <v>50.307000000000002</v>
      </c>
      <c r="K42" s="32">
        <f t="shared" si="2"/>
        <v>0</v>
      </c>
      <c r="L42" s="9"/>
      <c r="M42" s="26">
        <f>+MAX(M8:M37)</f>
        <v>0</v>
      </c>
      <c r="N42" s="27">
        <f>+MAX(N8:N37)</f>
        <v>0</v>
      </c>
    </row>
    <row r="43" spans="1:14" ht="15.75" thickBot="1" x14ac:dyDescent="0.3">
      <c r="A43" s="14" t="s">
        <v>22</v>
      </c>
      <c r="B43" s="18">
        <f t="shared" ref="B43:K43" si="3">IF(ISERROR(STDEV(B8:B37)),"",STDEV(B8:B37))</f>
        <v>0.40016007710708085</v>
      </c>
      <c r="C43" s="18">
        <f t="shared" si="3"/>
        <v>3.6063169992182578E-2</v>
      </c>
      <c r="D43" s="18">
        <f t="shared" si="3"/>
        <v>6.4788746007276611E-3</v>
      </c>
      <c r="E43" s="18">
        <f t="shared" si="3"/>
        <v>3.918631827857634E-2</v>
      </c>
      <c r="F43" s="18">
        <f t="shared" si="3"/>
        <v>0.36438647837246274</v>
      </c>
      <c r="G43" s="18">
        <f t="shared" si="3"/>
        <v>4.8854022931327865</v>
      </c>
      <c r="H43" s="18">
        <f t="shared" si="3"/>
        <v>0.56354882075940116</v>
      </c>
      <c r="I43" s="18">
        <f t="shared" si="3"/>
        <v>0.11452121466870424</v>
      </c>
      <c r="J43" s="18">
        <f t="shared" si="3"/>
        <v>6.3882813420940709E-2</v>
      </c>
      <c r="K43" s="33">
        <f t="shared" si="3"/>
        <v>0</v>
      </c>
      <c r="L43" s="9"/>
      <c r="M43" s="28" t="str">
        <f>IF(ISERROR(STDEV(M8:M37)),"",STDEV(M8:M37))</f>
        <v/>
      </c>
      <c r="N43" s="29" t="str">
        <f>IF(ISERROR(STDEV(N8:N37)),"",STDEV(N8:N37))</f>
        <v/>
      </c>
    </row>
    <row r="44" spans="1:14" ht="8.25" customHeight="1" x14ac:dyDescent="0.25">
      <c r="A44" s="15"/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</row>
    <row r="45" spans="1:14" x14ac:dyDescent="0.25">
      <c r="A45" s="17" t="s">
        <v>23</v>
      </c>
      <c r="B45" s="139"/>
      <c r="C45" s="140"/>
      <c r="D45" s="140"/>
      <c r="E45" s="140"/>
      <c r="F45" s="140"/>
      <c r="G45" s="140"/>
      <c r="H45" s="140"/>
      <c r="I45" s="140"/>
      <c r="J45" s="140"/>
      <c r="K45" s="140"/>
      <c r="L45" s="140"/>
      <c r="M45" s="140"/>
      <c r="N45" s="141"/>
    </row>
    <row r="46" spans="1:14" x14ac:dyDescent="0.25">
      <c r="A46" s="15"/>
      <c r="B46" s="142"/>
      <c r="C46" s="143"/>
      <c r="D46" s="143"/>
      <c r="E46" s="143"/>
      <c r="F46" s="143"/>
      <c r="G46" s="143"/>
      <c r="H46" s="143"/>
      <c r="I46" s="143"/>
      <c r="J46" s="143"/>
      <c r="K46" s="143"/>
      <c r="L46" s="143"/>
      <c r="M46" s="143"/>
      <c r="N46" s="144"/>
    </row>
    <row r="47" spans="1:14" x14ac:dyDescent="0.25">
      <c r="A47" s="15"/>
      <c r="B47" s="142"/>
      <c r="C47" s="143"/>
      <c r="D47" s="143"/>
      <c r="E47" s="143"/>
      <c r="F47" s="143"/>
      <c r="G47" s="143"/>
      <c r="H47" s="143"/>
      <c r="I47" s="143"/>
      <c r="J47" s="143"/>
      <c r="K47" s="143"/>
      <c r="L47" s="143"/>
      <c r="M47" s="143"/>
      <c r="N47" s="144"/>
    </row>
    <row r="48" spans="1:14" x14ac:dyDescent="0.25">
      <c r="A48" s="15"/>
      <c r="B48" s="142"/>
      <c r="C48" s="143"/>
      <c r="D48" s="143"/>
      <c r="E48" s="143"/>
      <c r="F48" s="143"/>
      <c r="G48" s="143"/>
      <c r="H48" s="143"/>
      <c r="I48" s="143"/>
      <c r="J48" s="143"/>
      <c r="K48" s="143"/>
      <c r="L48" s="143"/>
      <c r="M48" s="143"/>
      <c r="N48" s="144"/>
    </row>
    <row r="49" spans="1:14" x14ac:dyDescent="0.25">
      <c r="A49" s="15"/>
      <c r="B49" s="145"/>
      <c r="C49" s="146"/>
      <c r="D49" s="146"/>
      <c r="E49" s="146"/>
      <c r="F49" s="146"/>
      <c r="G49" s="146"/>
      <c r="H49" s="146"/>
      <c r="I49" s="146"/>
      <c r="J49" s="146"/>
      <c r="K49" s="146"/>
      <c r="L49" s="146"/>
      <c r="M49" s="146"/>
      <c r="N49" s="147"/>
    </row>
  </sheetData>
  <protectedRanges>
    <protectedRange sqref="A5:L5 A3:B4 L4" name="Rango1"/>
    <protectedRange sqref="C4:K4" name="Rango1_1"/>
    <protectedRange sqref="C3:L3" name="Rango1_2"/>
  </protectedRanges>
  <mergeCells count="9">
    <mergeCell ref="A1:N1"/>
    <mergeCell ref="C3:N3"/>
    <mergeCell ref="C4:N4"/>
    <mergeCell ref="B45:N49"/>
    <mergeCell ref="A38:K38"/>
    <mergeCell ref="A3:B3"/>
    <mergeCell ref="A4:B4"/>
    <mergeCell ref="A5:B5"/>
    <mergeCell ref="C5:D5"/>
  </mergeCells>
  <dataValidations disablePrompts="1" count="3">
    <dataValidation type="decimal" allowBlank="1" showInputMessage="1" showErrorMessage="1" errorTitle="Error" error="El valor deberá estar entre 0 y 100" sqref="B8:F37 N8">
      <formula1>0</formula1>
      <formula2>100</formula2>
    </dataValidation>
    <dataValidation type="date" operator="greaterThan" allowBlank="1" showInputMessage="1" showErrorMessage="1" errorTitle="Error" error="Sólo formato de fecha, por ejemplo: 01/06/12 o 1-6-12." sqref="A8:A37">
      <formula1>40909</formula1>
    </dataValidation>
    <dataValidation type="list" allowBlank="1" showInputMessage="1" showErrorMessage="1" sqref="C5:D5">
      <formula1>regiones</formula1>
    </dataValidation>
  </dataValidations>
  <printOptions horizontalCentered="1" verticalCentered="1"/>
  <pageMargins left="0.70866141732283472" right="0.70866141732283472" top="0.43" bottom="0.47" header="0.31496062992125984" footer="0.31496062992125984"/>
  <pageSetup scale="71" orientation="landscape" horizontalDpi="300" verticalDpi="300" r:id="rId1"/>
  <ignoredErrors>
    <ignoredError sqref="B40:N43 A8:A9 A10:A37" unlocked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4"/>
  <sheetViews>
    <sheetView showGridLines="0" view="pageBreakPreview" topLeftCell="A10" zoomScale="60" zoomScaleNormal="100" workbookViewId="0">
      <selection activeCell="L33" sqref="L33"/>
    </sheetView>
  </sheetViews>
  <sheetFormatPr baseColWidth="10" defaultRowHeight="15" x14ac:dyDescent="0.25"/>
  <sheetData>
    <row r="1" spans="1:14" ht="32.25" customHeight="1" x14ac:dyDescent="0.25">
      <c r="A1" s="163" t="s">
        <v>28</v>
      </c>
      <c r="B1" s="164"/>
      <c r="C1" s="164"/>
      <c r="D1" s="164"/>
      <c r="E1" s="164"/>
      <c r="F1" s="164"/>
      <c r="G1" s="164"/>
      <c r="H1" s="164"/>
      <c r="I1" s="164"/>
      <c r="J1" s="164"/>
      <c r="K1" s="165"/>
    </row>
    <row r="2" spans="1:14" x14ac:dyDescent="0.25">
      <c r="A2" s="152" t="s">
        <v>1</v>
      </c>
      <c r="B2" s="166"/>
      <c r="C2" s="153" t="s">
        <v>27</v>
      </c>
      <c r="D2" s="153"/>
      <c r="E2" s="153"/>
      <c r="F2" s="153"/>
      <c r="G2" s="153"/>
      <c r="H2" s="153"/>
      <c r="I2" s="153"/>
      <c r="J2" s="153"/>
      <c r="K2" s="153"/>
    </row>
    <row r="3" spans="1:14" x14ac:dyDescent="0.25">
      <c r="A3" s="152" t="s">
        <v>2</v>
      </c>
      <c r="B3" s="166"/>
      <c r="C3" s="153" t="s">
        <v>25</v>
      </c>
      <c r="D3" s="153"/>
      <c r="E3" s="153"/>
      <c r="F3" s="153"/>
      <c r="G3" s="153"/>
      <c r="H3" s="153"/>
      <c r="I3" s="153"/>
      <c r="J3" s="153"/>
      <c r="K3" s="153"/>
      <c r="L3" s="153"/>
      <c r="M3" s="153"/>
      <c r="N3" s="153"/>
    </row>
    <row r="4" spans="1:14" x14ac:dyDescent="0.25">
      <c r="A4" s="152" t="s">
        <v>3</v>
      </c>
      <c r="B4" s="152"/>
      <c r="C4" s="153" t="s">
        <v>4</v>
      </c>
      <c r="D4" s="153"/>
      <c r="E4" s="34"/>
      <c r="F4" s="34"/>
      <c r="G4" s="34"/>
      <c r="H4" s="34"/>
      <c r="I4" s="34"/>
      <c r="J4" s="34"/>
      <c r="K4" s="34"/>
    </row>
    <row r="5" spans="1:14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4" ht="39" thickBot="1" x14ac:dyDescent="0.3">
      <c r="A6" s="42" t="s">
        <v>5</v>
      </c>
      <c r="B6" s="43" t="s">
        <v>6</v>
      </c>
      <c r="C6" s="43" t="s">
        <v>7</v>
      </c>
      <c r="D6" s="43" t="s">
        <v>8</v>
      </c>
      <c r="E6" s="44" t="s">
        <v>9</v>
      </c>
      <c r="F6" s="43" t="s">
        <v>10</v>
      </c>
      <c r="G6" s="43" t="s">
        <v>11</v>
      </c>
      <c r="H6" s="43" t="s">
        <v>12</v>
      </c>
      <c r="I6" s="43" t="s">
        <v>13</v>
      </c>
      <c r="J6" s="43" t="s">
        <v>14</v>
      </c>
      <c r="K6" s="69" t="s">
        <v>15</v>
      </c>
    </row>
    <row r="7" spans="1:14" x14ac:dyDescent="0.25">
      <c r="A7" s="45">
        <v>41365</v>
      </c>
      <c r="B7" s="46"/>
      <c r="C7" s="47"/>
      <c r="D7" s="47"/>
      <c r="E7" s="47"/>
      <c r="F7" s="48"/>
      <c r="G7" s="100">
        <v>256.07170000000002</v>
      </c>
      <c r="H7" s="101">
        <v>4.6577000000000002</v>
      </c>
      <c r="I7" s="46"/>
      <c r="J7" s="48"/>
      <c r="K7" s="105">
        <v>0</v>
      </c>
    </row>
    <row r="8" spans="1:14" x14ac:dyDescent="0.25">
      <c r="A8" s="49">
        <f>+A7+1</f>
        <v>41366</v>
      </c>
      <c r="B8" s="50"/>
      <c r="C8" s="41"/>
      <c r="D8" s="41"/>
      <c r="E8" s="41"/>
      <c r="F8" s="51"/>
      <c r="G8" s="99">
        <v>266.59870000000001</v>
      </c>
      <c r="H8" s="102">
        <v>4.6193</v>
      </c>
      <c r="I8" s="50"/>
      <c r="J8" s="51"/>
      <c r="K8" s="106">
        <v>0</v>
      </c>
    </row>
    <row r="9" spans="1:14" x14ac:dyDescent="0.25">
      <c r="A9" s="49">
        <f>+A8+1</f>
        <v>41367</v>
      </c>
      <c r="B9" s="50"/>
      <c r="C9" s="41"/>
      <c r="D9" s="41"/>
      <c r="E9" s="41"/>
      <c r="F9" s="51"/>
      <c r="G9" s="99">
        <v>270.27949999999998</v>
      </c>
      <c r="H9" s="102">
        <v>4.6262999999999996</v>
      </c>
      <c r="I9" s="50"/>
      <c r="J9" s="51"/>
      <c r="K9" s="106">
        <v>0</v>
      </c>
    </row>
    <row r="10" spans="1:14" x14ac:dyDescent="0.25">
      <c r="A10" s="49">
        <f>+A9+1</f>
        <v>41368</v>
      </c>
      <c r="B10" s="50"/>
      <c r="C10" s="41"/>
      <c r="D10" s="41"/>
      <c r="E10" s="41"/>
      <c r="F10" s="51"/>
      <c r="G10" s="99">
        <v>269.65690000000001</v>
      </c>
      <c r="H10" s="102">
        <v>4.6407999999999996</v>
      </c>
      <c r="I10" s="50"/>
      <c r="J10" s="51"/>
      <c r="K10" s="106">
        <v>0</v>
      </c>
    </row>
    <row r="11" spans="1:14" x14ac:dyDescent="0.25">
      <c r="A11" s="49">
        <f t="shared" ref="A11:A36" si="0">+A10+1</f>
        <v>41369</v>
      </c>
      <c r="B11" s="50"/>
      <c r="C11" s="41"/>
      <c r="D11" s="41"/>
      <c r="E11" s="41"/>
      <c r="F11" s="51"/>
      <c r="G11" s="99">
        <v>270.226</v>
      </c>
      <c r="H11" s="102">
        <v>4.6367000000000003</v>
      </c>
      <c r="I11" s="50"/>
      <c r="J11" s="51"/>
      <c r="K11" s="106">
        <v>0</v>
      </c>
    </row>
    <row r="12" spans="1:14" x14ac:dyDescent="0.25">
      <c r="A12" s="49">
        <f t="shared" si="0"/>
        <v>41370</v>
      </c>
      <c r="B12" s="50"/>
      <c r="C12" s="41"/>
      <c r="D12" s="41"/>
      <c r="E12" s="41"/>
      <c r="F12" s="51"/>
      <c r="G12" s="99">
        <v>269.2081</v>
      </c>
      <c r="H12" s="102">
        <v>4.6497999999999999</v>
      </c>
      <c r="I12" s="50"/>
      <c r="J12" s="51"/>
      <c r="K12" s="106">
        <v>0</v>
      </c>
    </row>
    <row r="13" spans="1:14" x14ac:dyDescent="0.25">
      <c r="A13" s="49">
        <f t="shared" si="0"/>
        <v>41371</v>
      </c>
      <c r="B13" s="50"/>
      <c r="C13" s="41"/>
      <c r="D13" s="41"/>
      <c r="E13" s="41"/>
      <c r="F13" s="51"/>
      <c r="G13" s="99">
        <v>270.25319999999999</v>
      </c>
      <c r="H13" s="102">
        <v>4.6151999999999997</v>
      </c>
      <c r="I13" s="50"/>
      <c r="J13" s="51"/>
      <c r="K13" s="106">
        <v>0</v>
      </c>
    </row>
    <row r="14" spans="1:14" x14ac:dyDescent="0.25">
      <c r="A14" s="49">
        <f t="shared" si="0"/>
        <v>41372</v>
      </c>
      <c r="B14" s="50"/>
      <c r="C14" s="41"/>
      <c r="D14" s="41"/>
      <c r="E14" s="41"/>
      <c r="F14" s="51"/>
      <c r="G14" s="99">
        <v>269.08620000000002</v>
      </c>
      <c r="H14" s="102">
        <v>4.5983999999999998</v>
      </c>
      <c r="I14" s="50"/>
      <c r="J14" s="51"/>
      <c r="K14" s="106">
        <v>0</v>
      </c>
    </row>
    <row r="15" spans="1:14" x14ac:dyDescent="0.25">
      <c r="A15" s="49">
        <f t="shared" si="0"/>
        <v>41373</v>
      </c>
      <c r="B15" s="50"/>
      <c r="C15" s="41"/>
      <c r="D15" s="41"/>
      <c r="E15" s="41"/>
      <c r="F15" s="51"/>
      <c r="G15" s="99">
        <v>272.11149999999998</v>
      </c>
      <c r="H15" s="102">
        <v>4.6181999999999999</v>
      </c>
      <c r="I15" s="50"/>
      <c r="J15" s="51"/>
      <c r="K15" s="106">
        <v>0</v>
      </c>
    </row>
    <row r="16" spans="1:14" x14ac:dyDescent="0.25">
      <c r="A16" s="49">
        <f t="shared" si="0"/>
        <v>41374</v>
      </c>
      <c r="B16" s="50"/>
      <c r="C16" s="41"/>
      <c r="D16" s="41"/>
      <c r="E16" s="41"/>
      <c r="F16" s="51"/>
      <c r="G16" s="99">
        <v>273.03829999999999</v>
      </c>
      <c r="H16" s="102">
        <v>4.6569000000000003</v>
      </c>
      <c r="I16" s="50"/>
      <c r="J16" s="51"/>
      <c r="K16" s="106">
        <v>0</v>
      </c>
    </row>
    <row r="17" spans="1:11" x14ac:dyDescent="0.25">
      <c r="A17" s="49">
        <f t="shared" si="0"/>
        <v>41375</v>
      </c>
      <c r="B17" s="50"/>
      <c r="C17" s="41"/>
      <c r="D17" s="41"/>
      <c r="E17" s="41"/>
      <c r="F17" s="51"/>
      <c r="G17" s="99">
        <v>270.65019999999998</v>
      </c>
      <c r="H17" s="102">
        <v>4.6790000000000003</v>
      </c>
      <c r="I17" s="50"/>
      <c r="J17" s="51"/>
      <c r="K17" s="106">
        <v>0</v>
      </c>
    </row>
    <row r="18" spans="1:11" x14ac:dyDescent="0.25">
      <c r="A18" s="49">
        <f t="shared" si="0"/>
        <v>41376</v>
      </c>
      <c r="B18" s="50"/>
      <c r="C18" s="41"/>
      <c r="D18" s="41"/>
      <c r="E18" s="41"/>
      <c r="F18" s="51"/>
      <c r="G18" s="99">
        <v>270.39920000000001</v>
      </c>
      <c r="H18" s="102">
        <v>4.6698000000000004</v>
      </c>
      <c r="I18" s="50"/>
      <c r="J18" s="51"/>
      <c r="K18" s="106">
        <v>0</v>
      </c>
    </row>
    <row r="19" spans="1:11" x14ac:dyDescent="0.25">
      <c r="A19" s="49">
        <f t="shared" si="0"/>
        <v>41377</v>
      </c>
      <c r="B19" s="50"/>
      <c r="C19" s="41"/>
      <c r="D19" s="41"/>
      <c r="E19" s="41"/>
      <c r="F19" s="51"/>
      <c r="G19" s="99">
        <v>269.85879999999997</v>
      </c>
      <c r="H19" s="102">
        <v>4.6356999999999999</v>
      </c>
      <c r="I19" s="50"/>
      <c r="J19" s="51"/>
      <c r="K19" s="106">
        <v>0</v>
      </c>
    </row>
    <row r="20" spans="1:11" x14ac:dyDescent="0.25">
      <c r="A20" s="49">
        <f t="shared" si="0"/>
        <v>41378</v>
      </c>
      <c r="B20" s="50"/>
      <c r="C20" s="41"/>
      <c r="D20" s="41"/>
      <c r="E20" s="41"/>
      <c r="F20" s="51"/>
      <c r="G20" s="99">
        <v>268.80880000000002</v>
      </c>
      <c r="H20" s="102">
        <v>4.6162999999999998</v>
      </c>
      <c r="I20" s="50"/>
      <c r="J20" s="51"/>
      <c r="K20" s="106">
        <v>0</v>
      </c>
    </row>
    <row r="21" spans="1:11" x14ac:dyDescent="0.25">
      <c r="A21" s="49">
        <f t="shared" si="0"/>
        <v>41379</v>
      </c>
      <c r="B21" s="50"/>
      <c r="C21" s="41"/>
      <c r="D21" s="41"/>
      <c r="E21" s="41"/>
      <c r="F21" s="51"/>
      <c r="G21" s="99">
        <v>267.07119999999998</v>
      </c>
      <c r="H21" s="102">
        <v>4.6230000000000002</v>
      </c>
      <c r="I21" s="50"/>
      <c r="J21" s="51"/>
      <c r="K21" s="106">
        <v>0</v>
      </c>
    </row>
    <row r="22" spans="1:11" x14ac:dyDescent="0.25">
      <c r="A22" s="49">
        <f t="shared" si="0"/>
        <v>41380</v>
      </c>
      <c r="B22" s="50"/>
      <c r="C22" s="41"/>
      <c r="D22" s="41"/>
      <c r="E22" s="41"/>
      <c r="F22" s="51"/>
      <c r="G22" s="99">
        <v>273.89260000000002</v>
      </c>
      <c r="H22" s="102">
        <v>4.6203000000000003</v>
      </c>
      <c r="I22" s="50"/>
      <c r="J22" s="51"/>
      <c r="K22" s="106">
        <v>0</v>
      </c>
    </row>
    <row r="23" spans="1:11" x14ac:dyDescent="0.25">
      <c r="A23" s="49">
        <f t="shared" si="0"/>
        <v>41381</v>
      </c>
      <c r="B23" s="50"/>
      <c r="C23" s="41"/>
      <c r="D23" s="41"/>
      <c r="E23" s="41"/>
      <c r="F23" s="51"/>
      <c r="G23" s="99">
        <v>273.48700000000002</v>
      </c>
      <c r="H23" s="102">
        <v>4.6158000000000001</v>
      </c>
      <c r="I23" s="50"/>
      <c r="J23" s="51"/>
      <c r="K23" s="106">
        <v>0</v>
      </c>
    </row>
    <row r="24" spans="1:11" x14ac:dyDescent="0.25">
      <c r="A24" s="49">
        <f t="shared" si="0"/>
        <v>41382</v>
      </c>
      <c r="B24" s="50"/>
      <c r="C24" s="41"/>
      <c r="D24" s="41"/>
      <c r="E24" s="41"/>
      <c r="F24" s="51"/>
      <c r="G24" s="99">
        <v>271.79259999999999</v>
      </c>
      <c r="H24" s="102">
        <v>4.6581000000000001</v>
      </c>
      <c r="I24" s="50"/>
      <c r="J24" s="51"/>
      <c r="K24" s="106">
        <v>0</v>
      </c>
    </row>
    <row r="25" spans="1:11" x14ac:dyDescent="0.25">
      <c r="A25" s="49">
        <f t="shared" si="0"/>
        <v>41383</v>
      </c>
      <c r="B25" s="50"/>
      <c r="C25" s="41"/>
      <c r="D25" s="41"/>
      <c r="E25" s="41"/>
      <c r="F25" s="51"/>
      <c r="G25" s="99">
        <v>271.94959999999998</v>
      </c>
      <c r="H25" s="102">
        <v>15.0402</v>
      </c>
      <c r="I25" s="50"/>
      <c r="J25" s="51"/>
      <c r="K25" s="106">
        <v>0</v>
      </c>
    </row>
    <row r="26" spans="1:11" x14ac:dyDescent="0.25">
      <c r="A26" s="49">
        <f t="shared" si="0"/>
        <v>41384</v>
      </c>
      <c r="B26" s="50"/>
      <c r="C26" s="41"/>
      <c r="D26" s="41"/>
      <c r="E26" s="41"/>
      <c r="F26" s="51"/>
      <c r="G26" s="99">
        <v>276.17509999999999</v>
      </c>
      <c r="H26" s="102">
        <v>10.488799999999999</v>
      </c>
      <c r="I26" s="50"/>
      <c r="J26" s="51"/>
      <c r="K26" s="106">
        <v>0</v>
      </c>
    </row>
    <row r="27" spans="1:11" x14ac:dyDescent="0.25">
      <c r="A27" s="49">
        <f t="shared" si="0"/>
        <v>41385</v>
      </c>
      <c r="B27" s="50"/>
      <c r="C27" s="41"/>
      <c r="D27" s="41"/>
      <c r="E27" s="41"/>
      <c r="F27" s="51"/>
      <c r="G27" s="99">
        <v>269.41759999999999</v>
      </c>
      <c r="H27" s="102">
        <v>3.7627000000000002</v>
      </c>
      <c r="I27" s="50"/>
      <c r="J27" s="51"/>
      <c r="K27" s="106">
        <v>0</v>
      </c>
    </row>
    <row r="28" spans="1:11" x14ac:dyDescent="0.25">
      <c r="A28" s="49">
        <f t="shared" si="0"/>
        <v>41386</v>
      </c>
      <c r="B28" s="50"/>
      <c r="C28" s="41"/>
      <c r="D28" s="41"/>
      <c r="E28" s="41"/>
      <c r="F28" s="51"/>
      <c r="G28" s="99">
        <v>268.49509999999998</v>
      </c>
      <c r="H28" s="102">
        <v>3.7355</v>
      </c>
      <c r="I28" s="50"/>
      <c r="J28" s="51"/>
      <c r="K28" s="106">
        <v>0</v>
      </c>
    </row>
    <row r="29" spans="1:11" x14ac:dyDescent="0.25">
      <c r="A29" s="49">
        <f t="shared" si="0"/>
        <v>41387</v>
      </c>
      <c r="B29" s="50"/>
      <c r="C29" s="41"/>
      <c r="D29" s="41"/>
      <c r="E29" s="41"/>
      <c r="F29" s="51"/>
      <c r="G29" s="99">
        <v>266.29070000000002</v>
      </c>
      <c r="H29" s="102">
        <v>3.7238000000000002</v>
      </c>
      <c r="I29" s="50"/>
      <c r="J29" s="51"/>
      <c r="K29" s="106">
        <v>0</v>
      </c>
    </row>
    <row r="30" spans="1:11" x14ac:dyDescent="0.25">
      <c r="A30" s="49">
        <f t="shared" si="0"/>
        <v>41388</v>
      </c>
      <c r="B30" s="50"/>
      <c r="C30" s="41"/>
      <c r="D30" s="41"/>
      <c r="E30" s="41"/>
      <c r="F30" s="51"/>
      <c r="G30" s="99">
        <v>264.90519999999998</v>
      </c>
      <c r="H30" s="102">
        <v>3.7911999999999999</v>
      </c>
      <c r="I30" s="50"/>
      <c r="J30" s="51"/>
      <c r="K30" s="106">
        <v>0</v>
      </c>
    </row>
    <row r="31" spans="1:11" x14ac:dyDescent="0.25">
      <c r="A31" s="49">
        <f t="shared" si="0"/>
        <v>41389</v>
      </c>
      <c r="B31" s="50"/>
      <c r="C31" s="41"/>
      <c r="D31" s="41"/>
      <c r="E31" s="41"/>
      <c r="F31" s="51"/>
      <c r="G31" s="99">
        <v>262.7731</v>
      </c>
      <c r="H31" s="102">
        <v>3.6556999999999999</v>
      </c>
      <c r="I31" s="50"/>
      <c r="J31" s="51"/>
      <c r="K31" s="106">
        <v>0</v>
      </c>
    </row>
    <row r="32" spans="1:11" x14ac:dyDescent="0.25">
      <c r="A32" s="49">
        <f t="shared" si="0"/>
        <v>41390</v>
      </c>
      <c r="B32" s="50"/>
      <c r="C32" s="41"/>
      <c r="D32" s="41"/>
      <c r="E32" s="41"/>
      <c r="F32" s="51"/>
      <c r="G32" s="99">
        <v>267.02839999999998</v>
      </c>
      <c r="H32" s="102">
        <v>3.6383000000000001</v>
      </c>
      <c r="I32" s="50"/>
      <c r="J32" s="51"/>
      <c r="K32" s="106">
        <v>0</v>
      </c>
    </row>
    <row r="33" spans="1:11" x14ac:dyDescent="0.25">
      <c r="A33" s="49">
        <f t="shared" si="0"/>
        <v>41391</v>
      </c>
      <c r="B33" s="50"/>
      <c r="C33" s="41"/>
      <c r="D33" s="41"/>
      <c r="E33" s="41"/>
      <c r="F33" s="51"/>
      <c r="G33" s="99">
        <v>267.61880000000002</v>
      </c>
      <c r="H33" s="102">
        <v>3.6051000000000002</v>
      </c>
      <c r="I33" s="50"/>
      <c r="J33" s="51"/>
      <c r="K33" s="106">
        <v>0</v>
      </c>
    </row>
    <row r="34" spans="1:11" x14ac:dyDescent="0.25">
      <c r="A34" s="49">
        <f t="shared" si="0"/>
        <v>41392</v>
      </c>
      <c r="B34" s="50"/>
      <c r="C34" s="41"/>
      <c r="D34" s="41"/>
      <c r="E34" s="41"/>
      <c r="F34" s="51"/>
      <c r="G34" s="99">
        <v>264.44409999999999</v>
      </c>
      <c r="H34" s="102">
        <v>3.6187999999999998</v>
      </c>
      <c r="I34" s="50"/>
      <c r="J34" s="51"/>
      <c r="K34" s="106">
        <v>0</v>
      </c>
    </row>
    <row r="35" spans="1:11" x14ac:dyDescent="0.25">
      <c r="A35" s="49">
        <f t="shared" si="0"/>
        <v>41393</v>
      </c>
      <c r="B35" s="50"/>
      <c r="C35" s="41"/>
      <c r="D35" s="41"/>
      <c r="E35" s="41"/>
      <c r="F35" s="51"/>
      <c r="G35" s="99">
        <v>262.74270000000001</v>
      </c>
      <c r="H35" s="102">
        <v>3.6151</v>
      </c>
      <c r="I35" s="50"/>
      <c r="J35" s="51"/>
      <c r="K35" s="106">
        <v>0</v>
      </c>
    </row>
    <row r="36" spans="1:11" x14ac:dyDescent="0.25">
      <c r="A36" s="71">
        <f t="shared" si="0"/>
        <v>41394</v>
      </c>
      <c r="B36" s="72"/>
      <c r="C36" s="73"/>
      <c r="D36" s="73"/>
      <c r="E36" s="73"/>
      <c r="F36" s="74"/>
      <c r="G36" s="103">
        <v>265.48939999999999</v>
      </c>
      <c r="H36" s="104">
        <v>3.6070000000000002</v>
      </c>
      <c r="I36" s="72"/>
      <c r="J36" s="74"/>
      <c r="K36" s="107">
        <v>0</v>
      </c>
    </row>
    <row r="37" spans="1:11" x14ac:dyDescent="0.25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</row>
    <row r="38" spans="1:11" ht="15.75" thickBot="1" x14ac:dyDescent="0.3">
      <c r="A38" s="52" t="s">
        <v>21</v>
      </c>
      <c r="B38" s="18"/>
      <c r="C38" s="53"/>
      <c r="D38" s="53"/>
      <c r="E38" s="53"/>
      <c r="F38" s="53"/>
      <c r="G38" s="53">
        <f>+MAX(G7:G36)</f>
        <v>276.17509999999999</v>
      </c>
      <c r="H38" s="53">
        <f>+MAX(H7:H36)</f>
        <v>15.0402</v>
      </c>
      <c r="I38" s="53"/>
      <c r="J38" s="53"/>
      <c r="K38" s="53">
        <f>+MAX(K7:K36)</f>
        <v>0</v>
      </c>
    </row>
    <row r="39" spans="1:11" x14ac:dyDescent="0.25">
      <c r="A39" s="15"/>
      <c r="B39" s="16"/>
      <c r="C39" s="16"/>
      <c r="D39" s="16"/>
      <c r="E39" s="16"/>
      <c r="F39" s="16"/>
      <c r="G39" s="16"/>
      <c r="H39" s="16"/>
      <c r="I39" s="16"/>
      <c r="J39" s="16"/>
      <c r="K39" s="16"/>
    </row>
    <row r="40" spans="1:11" x14ac:dyDescent="0.25">
      <c r="A40" s="17" t="s">
        <v>23</v>
      </c>
      <c r="B40" s="154"/>
      <c r="C40" s="155"/>
      <c r="D40" s="155"/>
      <c r="E40" s="155"/>
      <c r="F40" s="155"/>
      <c r="G40" s="155"/>
      <c r="H40" s="155"/>
      <c r="I40" s="155"/>
      <c r="J40" s="155"/>
      <c r="K40" s="156"/>
    </row>
    <row r="41" spans="1:11" x14ac:dyDescent="0.25">
      <c r="A41" s="15"/>
      <c r="B41" s="157"/>
      <c r="C41" s="158"/>
      <c r="D41" s="158"/>
      <c r="E41" s="158"/>
      <c r="F41" s="158"/>
      <c r="G41" s="158"/>
      <c r="H41" s="158"/>
      <c r="I41" s="158"/>
      <c r="J41" s="158"/>
      <c r="K41" s="159"/>
    </row>
    <row r="42" spans="1:11" x14ac:dyDescent="0.25">
      <c r="A42" s="15"/>
      <c r="B42" s="157"/>
      <c r="C42" s="158"/>
      <c r="D42" s="158"/>
      <c r="E42" s="158"/>
      <c r="F42" s="158"/>
      <c r="G42" s="158"/>
      <c r="H42" s="158"/>
      <c r="I42" s="158"/>
      <c r="J42" s="158"/>
      <c r="K42" s="159"/>
    </row>
    <row r="43" spans="1:11" x14ac:dyDescent="0.25">
      <c r="A43" s="15"/>
      <c r="B43" s="157"/>
      <c r="C43" s="158"/>
      <c r="D43" s="158"/>
      <c r="E43" s="158"/>
      <c r="F43" s="158"/>
      <c r="G43" s="158"/>
      <c r="H43" s="158"/>
      <c r="I43" s="158"/>
      <c r="J43" s="158"/>
      <c r="K43" s="159"/>
    </row>
    <row r="44" spans="1:11" x14ac:dyDescent="0.25">
      <c r="A44" s="15"/>
      <c r="B44" s="160"/>
      <c r="C44" s="161"/>
      <c r="D44" s="161"/>
      <c r="E44" s="161"/>
      <c r="F44" s="161"/>
      <c r="G44" s="161"/>
      <c r="H44" s="161"/>
      <c r="I44" s="161"/>
      <c r="J44" s="161"/>
      <c r="K44" s="162"/>
    </row>
  </sheetData>
  <protectedRanges>
    <protectedRange sqref="A2:B4" name="Rango1"/>
    <protectedRange sqref="C4:K4" name="Rango1_1"/>
    <protectedRange sqref="C2:K2" name="Rango1_1_1"/>
    <protectedRange sqref="L3" name="Rango1_3"/>
    <protectedRange sqref="C3:K3" name="Rango1_1_2"/>
  </protectedRanges>
  <mergeCells count="8">
    <mergeCell ref="B40:K44"/>
    <mergeCell ref="A1:K1"/>
    <mergeCell ref="A2:B2"/>
    <mergeCell ref="C2:K2"/>
    <mergeCell ref="A3:B3"/>
    <mergeCell ref="C3:N3"/>
    <mergeCell ref="A4:B4"/>
    <mergeCell ref="C4:D4"/>
  </mergeCells>
  <dataValidations count="3">
    <dataValidation type="list" allowBlank="1" showInputMessage="1" showErrorMessage="1" sqref="C4:D4">
      <formula1>regiones</formula1>
    </dataValidation>
    <dataValidation type="decimal" allowBlank="1" showInputMessage="1" showErrorMessage="1" errorTitle="Error" error="El valor tiene que estar entre 0 y 100" sqref="B7:F36">
      <formula1>0</formula1>
      <formula2>100</formula2>
    </dataValidation>
    <dataValidation type="date" operator="greaterThan" allowBlank="1" showInputMessage="1" showErrorMessage="1" errorTitle="Error" error="Sólo formato de fecha, por ejemplo: 01/06/12 o 1-6-12." sqref="A7:A36">
      <formula1>40909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69" orientation="landscape" r:id="rId1"/>
  <colBreaks count="1" manualBreakCount="1">
    <brk id="11" max="1048575" man="1"/>
  </colBreaks>
  <ignoredErrors>
    <ignoredError sqref="A8:A36" unlockedFormula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4"/>
  <sheetViews>
    <sheetView showGridLines="0" view="pageBreakPreview" topLeftCell="A22" zoomScale="60" zoomScaleNormal="100" workbookViewId="0">
      <selection activeCell="L35" sqref="L35"/>
    </sheetView>
  </sheetViews>
  <sheetFormatPr baseColWidth="10" defaultRowHeight="15" x14ac:dyDescent="0.25"/>
  <sheetData>
    <row r="1" spans="1:14" ht="32.25" customHeight="1" x14ac:dyDescent="0.25">
      <c r="A1" s="176" t="s">
        <v>29</v>
      </c>
      <c r="B1" s="177"/>
      <c r="C1" s="177"/>
      <c r="D1" s="177"/>
      <c r="E1" s="177"/>
      <c r="F1" s="177"/>
      <c r="G1" s="177"/>
      <c r="H1" s="177"/>
      <c r="I1" s="177"/>
      <c r="J1" s="177"/>
      <c r="K1" s="178"/>
    </row>
    <row r="2" spans="1:14" x14ac:dyDescent="0.25">
      <c r="A2" s="152" t="s">
        <v>1</v>
      </c>
      <c r="B2" s="166"/>
      <c r="C2" s="153" t="s">
        <v>27</v>
      </c>
      <c r="D2" s="153"/>
      <c r="E2" s="153"/>
      <c r="F2" s="153"/>
      <c r="G2" s="153"/>
      <c r="H2" s="153"/>
      <c r="I2" s="153"/>
      <c r="J2" s="153"/>
      <c r="K2" s="153"/>
    </row>
    <row r="3" spans="1:14" x14ac:dyDescent="0.25">
      <c r="A3" s="152" t="s">
        <v>2</v>
      </c>
      <c r="B3" s="166"/>
      <c r="C3" s="153" t="s">
        <v>25</v>
      </c>
      <c r="D3" s="153"/>
      <c r="E3" s="153"/>
      <c r="F3" s="153"/>
      <c r="G3" s="153"/>
      <c r="H3" s="153"/>
      <c r="I3" s="153"/>
      <c r="J3" s="153"/>
      <c r="K3" s="153"/>
      <c r="L3" s="153"/>
      <c r="M3" s="153"/>
      <c r="N3" s="153"/>
    </row>
    <row r="4" spans="1:14" x14ac:dyDescent="0.25">
      <c r="A4" s="152" t="s">
        <v>3</v>
      </c>
      <c r="B4" s="152"/>
      <c r="C4" s="153" t="s">
        <v>4</v>
      </c>
      <c r="D4" s="153"/>
      <c r="E4" s="34"/>
      <c r="F4" s="34"/>
      <c r="G4" s="34"/>
      <c r="H4" s="34"/>
      <c r="I4" s="34"/>
      <c r="J4" s="34"/>
      <c r="K4" s="34"/>
    </row>
    <row r="5" spans="1:14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4" ht="39" thickBot="1" x14ac:dyDescent="0.3">
      <c r="A6" s="54" t="s">
        <v>5</v>
      </c>
      <c r="B6" s="55" t="s">
        <v>6</v>
      </c>
      <c r="C6" s="55" t="s">
        <v>7</v>
      </c>
      <c r="D6" s="55" t="s">
        <v>8</v>
      </c>
      <c r="E6" s="56" t="s">
        <v>9</v>
      </c>
      <c r="F6" s="55" t="s">
        <v>10</v>
      </c>
      <c r="G6" s="55" t="s">
        <v>11</v>
      </c>
      <c r="H6" s="55" t="s">
        <v>12</v>
      </c>
      <c r="I6" s="55" t="s">
        <v>13</v>
      </c>
      <c r="J6" s="55" t="s">
        <v>14</v>
      </c>
      <c r="K6" s="70" t="s">
        <v>15</v>
      </c>
    </row>
    <row r="7" spans="1:14" x14ac:dyDescent="0.25">
      <c r="A7" s="45">
        <v>41365</v>
      </c>
      <c r="B7" s="46"/>
      <c r="C7" s="47"/>
      <c r="D7" s="47"/>
      <c r="E7" s="47"/>
      <c r="F7" s="48"/>
      <c r="G7" s="109">
        <v>193.7764</v>
      </c>
      <c r="H7" s="110">
        <v>4.5022000000000002</v>
      </c>
      <c r="I7" s="46"/>
      <c r="J7" s="48"/>
      <c r="K7" s="114">
        <v>0</v>
      </c>
    </row>
    <row r="8" spans="1:14" x14ac:dyDescent="0.25">
      <c r="A8" s="49">
        <f>+A7+1</f>
        <v>41366</v>
      </c>
      <c r="B8" s="50"/>
      <c r="C8" s="41"/>
      <c r="D8" s="41"/>
      <c r="E8" s="41"/>
      <c r="F8" s="51"/>
      <c r="G8" s="108">
        <v>242.9829</v>
      </c>
      <c r="H8" s="111">
        <v>4.4884000000000004</v>
      </c>
      <c r="I8" s="50"/>
      <c r="J8" s="51"/>
      <c r="K8" s="115">
        <v>0</v>
      </c>
    </row>
    <row r="9" spans="1:14" x14ac:dyDescent="0.25">
      <c r="A9" s="49">
        <f>+A8+1</f>
        <v>41367</v>
      </c>
      <c r="B9" s="50"/>
      <c r="C9" s="41"/>
      <c r="D9" s="41"/>
      <c r="E9" s="41"/>
      <c r="F9" s="51"/>
      <c r="G9" s="108">
        <v>258.69749999999999</v>
      </c>
      <c r="H9" s="111">
        <v>4.4562999999999997</v>
      </c>
      <c r="I9" s="50"/>
      <c r="J9" s="51"/>
      <c r="K9" s="115">
        <v>0</v>
      </c>
    </row>
    <row r="10" spans="1:14" x14ac:dyDescent="0.25">
      <c r="A10" s="49">
        <f>+A9+1</f>
        <v>41368</v>
      </c>
      <c r="B10" s="50"/>
      <c r="C10" s="41"/>
      <c r="D10" s="41"/>
      <c r="E10" s="41"/>
      <c r="F10" s="51"/>
      <c r="G10" s="108">
        <v>260.64850000000001</v>
      </c>
      <c r="H10" s="111">
        <v>4.0662000000000003</v>
      </c>
      <c r="I10" s="50"/>
      <c r="J10" s="51"/>
      <c r="K10" s="115">
        <v>0</v>
      </c>
    </row>
    <row r="11" spans="1:14" x14ac:dyDescent="0.25">
      <c r="A11" s="49">
        <f t="shared" ref="A11:A36" si="0">+A10+1</f>
        <v>41369</v>
      </c>
      <c r="B11" s="50"/>
      <c r="C11" s="41"/>
      <c r="D11" s="41"/>
      <c r="E11" s="41"/>
      <c r="F11" s="51"/>
      <c r="G11" s="108">
        <v>265.2731</v>
      </c>
      <c r="H11" s="111">
        <v>4.0891000000000002</v>
      </c>
      <c r="I11" s="50"/>
      <c r="J11" s="51"/>
      <c r="K11" s="115">
        <v>0</v>
      </c>
    </row>
    <row r="12" spans="1:14" x14ac:dyDescent="0.25">
      <c r="A12" s="49">
        <f t="shared" si="0"/>
        <v>41370</v>
      </c>
      <c r="B12" s="50"/>
      <c r="C12" s="41"/>
      <c r="D12" s="41"/>
      <c r="E12" s="41"/>
      <c r="F12" s="51"/>
      <c r="G12" s="108">
        <v>255.22669999999999</v>
      </c>
      <c r="H12" s="111">
        <v>4.1212999999999997</v>
      </c>
      <c r="I12" s="50"/>
      <c r="J12" s="51"/>
      <c r="K12" s="115">
        <v>0</v>
      </c>
    </row>
    <row r="13" spans="1:14" x14ac:dyDescent="0.25">
      <c r="A13" s="49">
        <f t="shared" si="0"/>
        <v>41371</v>
      </c>
      <c r="B13" s="50"/>
      <c r="C13" s="41"/>
      <c r="D13" s="41"/>
      <c r="E13" s="41"/>
      <c r="F13" s="51"/>
      <c r="G13" s="108">
        <v>263.47910000000002</v>
      </c>
      <c r="H13" s="111">
        <v>4.4470999999999998</v>
      </c>
      <c r="I13" s="50"/>
      <c r="J13" s="51"/>
      <c r="K13" s="115">
        <v>0</v>
      </c>
    </row>
    <row r="14" spans="1:14" x14ac:dyDescent="0.25">
      <c r="A14" s="49">
        <f t="shared" si="0"/>
        <v>41372</v>
      </c>
      <c r="B14" s="50"/>
      <c r="C14" s="41"/>
      <c r="D14" s="41"/>
      <c r="E14" s="41"/>
      <c r="F14" s="51"/>
      <c r="G14" s="108">
        <v>262.51330000000002</v>
      </c>
      <c r="H14" s="111">
        <v>4.415</v>
      </c>
      <c r="I14" s="50"/>
      <c r="J14" s="51"/>
      <c r="K14" s="115">
        <v>0</v>
      </c>
    </row>
    <row r="15" spans="1:14" x14ac:dyDescent="0.25">
      <c r="A15" s="49">
        <f t="shared" si="0"/>
        <v>41373</v>
      </c>
      <c r="B15" s="50"/>
      <c r="C15" s="41"/>
      <c r="D15" s="41"/>
      <c r="E15" s="41"/>
      <c r="F15" s="51"/>
      <c r="G15" s="108">
        <v>262.22340000000003</v>
      </c>
      <c r="H15" s="111">
        <v>4.4241999999999999</v>
      </c>
      <c r="I15" s="50"/>
      <c r="J15" s="51"/>
      <c r="K15" s="115">
        <v>0</v>
      </c>
    </row>
    <row r="16" spans="1:14" x14ac:dyDescent="0.25">
      <c r="A16" s="49">
        <f t="shared" si="0"/>
        <v>41374</v>
      </c>
      <c r="B16" s="50"/>
      <c r="C16" s="41"/>
      <c r="D16" s="41"/>
      <c r="E16" s="41"/>
      <c r="F16" s="51"/>
      <c r="G16" s="108">
        <v>265.1069</v>
      </c>
      <c r="H16" s="111">
        <v>4.1855000000000002</v>
      </c>
      <c r="I16" s="50"/>
      <c r="J16" s="51"/>
      <c r="K16" s="115">
        <v>0</v>
      </c>
    </row>
    <row r="17" spans="1:11" x14ac:dyDescent="0.25">
      <c r="A17" s="49">
        <f t="shared" si="0"/>
        <v>41375</v>
      </c>
      <c r="B17" s="50"/>
      <c r="C17" s="41"/>
      <c r="D17" s="41"/>
      <c r="E17" s="41"/>
      <c r="F17" s="51"/>
      <c r="G17" s="108">
        <v>264.34629999999999</v>
      </c>
      <c r="H17" s="111">
        <v>4.5251000000000001</v>
      </c>
      <c r="I17" s="50"/>
      <c r="J17" s="51"/>
      <c r="K17" s="115">
        <v>0</v>
      </c>
    </row>
    <row r="18" spans="1:11" x14ac:dyDescent="0.25">
      <c r="A18" s="49">
        <f t="shared" si="0"/>
        <v>41376</v>
      </c>
      <c r="B18" s="50"/>
      <c r="C18" s="41"/>
      <c r="D18" s="41"/>
      <c r="E18" s="41"/>
      <c r="F18" s="51"/>
      <c r="G18" s="108">
        <v>264.73700000000002</v>
      </c>
      <c r="H18" s="111">
        <v>4.1487999999999996</v>
      </c>
      <c r="I18" s="50"/>
      <c r="J18" s="51"/>
      <c r="K18" s="115">
        <v>0</v>
      </c>
    </row>
    <row r="19" spans="1:11" x14ac:dyDescent="0.25">
      <c r="A19" s="49">
        <f t="shared" si="0"/>
        <v>41377</v>
      </c>
      <c r="B19" s="50"/>
      <c r="C19" s="41"/>
      <c r="D19" s="41"/>
      <c r="E19" s="41"/>
      <c r="F19" s="51"/>
      <c r="G19" s="108">
        <v>264.18430000000001</v>
      </c>
      <c r="H19" s="111">
        <v>4.1487999999999996</v>
      </c>
      <c r="I19" s="50"/>
      <c r="J19" s="51"/>
      <c r="K19" s="115">
        <v>0</v>
      </c>
    </row>
    <row r="20" spans="1:11" x14ac:dyDescent="0.25">
      <c r="A20" s="49">
        <f t="shared" si="0"/>
        <v>41378</v>
      </c>
      <c r="B20" s="50"/>
      <c r="C20" s="41"/>
      <c r="D20" s="41"/>
      <c r="E20" s="41"/>
      <c r="F20" s="51"/>
      <c r="G20" s="108">
        <v>260.89210000000003</v>
      </c>
      <c r="H20" s="111">
        <v>4.1487999999999996</v>
      </c>
      <c r="I20" s="50"/>
      <c r="J20" s="51"/>
      <c r="K20" s="115">
        <v>0</v>
      </c>
    </row>
    <row r="21" spans="1:11" x14ac:dyDescent="0.25">
      <c r="A21" s="49">
        <f t="shared" si="0"/>
        <v>41379</v>
      </c>
      <c r="B21" s="50"/>
      <c r="C21" s="41"/>
      <c r="D21" s="41"/>
      <c r="E21" s="41"/>
      <c r="F21" s="51"/>
      <c r="G21" s="108">
        <v>258.24740000000003</v>
      </c>
      <c r="H21" s="111">
        <v>4.1212999999999997</v>
      </c>
      <c r="I21" s="50"/>
      <c r="J21" s="51"/>
      <c r="K21" s="115">
        <v>0</v>
      </c>
    </row>
    <row r="22" spans="1:11" x14ac:dyDescent="0.25">
      <c r="A22" s="49">
        <f t="shared" si="0"/>
        <v>41380</v>
      </c>
      <c r="B22" s="50"/>
      <c r="C22" s="41"/>
      <c r="D22" s="41"/>
      <c r="E22" s="41"/>
      <c r="F22" s="51"/>
      <c r="G22" s="108">
        <v>261.24360000000001</v>
      </c>
      <c r="H22" s="111">
        <v>4.1487999999999996</v>
      </c>
      <c r="I22" s="50"/>
      <c r="J22" s="51"/>
      <c r="K22" s="115">
        <v>0</v>
      </c>
    </row>
    <row r="23" spans="1:11" x14ac:dyDescent="0.25">
      <c r="A23" s="49">
        <f t="shared" si="0"/>
        <v>41381</v>
      </c>
      <c r="B23" s="50"/>
      <c r="C23" s="41"/>
      <c r="D23" s="41"/>
      <c r="E23" s="41"/>
      <c r="F23" s="51"/>
      <c r="G23" s="108">
        <v>266.7047</v>
      </c>
      <c r="H23" s="111">
        <v>4.1303999999999998</v>
      </c>
      <c r="I23" s="50"/>
      <c r="J23" s="51"/>
      <c r="K23" s="115">
        <v>0</v>
      </c>
    </row>
    <row r="24" spans="1:11" x14ac:dyDescent="0.25">
      <c r="A24" s="49">
        <f t="shared" si="0"/>
        <v>41382</v>
      </c>
      <c r="B24" s="50"/>
      <c r="C24" s="41"/>
      <c r="D24" s="41"/>
      <c r="E24" s="41"/>
      <c r="F24" s="51"/>
      <c r="G24" s="108">
        <v>266.37959999999998</v>
      </c>
      <c r="H24" s="111">
        <v>4.1534000000000004</v>
      </c>
      <c r="I24" s="50"/>
      <c r="J24" s="51"/>
      <c r="K24" s="115">
        <v>0</v>
      </c>
    </row>
    <row r="25" spans="1:11" x14ac:dyDescent="0.25">
      <c r="A25" s="49">
        <f t="shared" si="0"/>
        <v>41383</v>
      </c>
      <c r="B25" s="50"/>
      <c r="C25" s="41"/>
      <c r="D25" s="41"/>
      <c r="E25" s="41"/>
      <c r="F25" s="51"/>
      <c r="G25" s="108">
        <v>264.83300000000003</v>
      </c>
      <c r="H25" s="111">
        <v>4.3644999999999996</v>
      </c>
      <c r="I25" s="50"/>
      <c r="J25" s="51"/>
      <c r="K25" s="115">
        <v>0</v>
      </c>
    </row>
    <row r="26" spans="1:11" x14ac:dyDescent="0.25">
      <c r="A26" s="49">
        <f t="shared" si="0"/>
        <v>41384</v>
      </c>
      <c r="B26" s="50"/>
      <c r="C26" s="41"/>
      <c r="D26" s="41"/>
      <c r="E26" s="41"/>
      <c r="F26" s="51"/>
      <c r="G26" s="108">
        <v>259.23649999999998</v>
      </c>
      <c r="H26" s="111">
        <v>3.286</v>
      </c>
      <c r="I26" s="50"/>
      <c r="J26" s="51"/>
      <c r="K26" s="115">
        <v>0</v>
      </c>
    </row>
    <row r="27" spans="1:11" x14ac:dyDescent="0.25">
      <c r="A27" s="49">
        <f t="shared" si="0"/>
        <v>41385</v>
      </c>
      <c r="B27" s="50"/>
      <c r="C27" s="41"/>
      <c r="D27" s="41"/>
      <c r="E27" s="41"/>
      <c r="F27" s="51"/>
      <c r="G27" s="108">
        <v>259.45139999999998</v>
      </c>
      <c r="H27" s="111">
        <v>3.2263000000000002</v>
      </c>
      <c r="I27" s="50"/>
      <c r="J27" s="51"/>
      <c r="K27" s="115">
        <v>0</v>
      </c>
    </row>
    <row r="28" spans="1:11" x14ac:dyDescent="0.25">
      <c r="A28" s="49">
        <f t="shared" si="0"/>
        <v>41386</v>
      </c>
      <c r="B28" s="50"/>
      <c r="C28" s="41"/>
      <c r="D28" s="41"/>
      <c r="E28" s="41"/>
      <c r="F28" s="51"/>
      <c r="G28" s="108">
        <v>260.15339999999998</v>
      </c>
      <c r="H28" s="111">
        <v>3.5522</v>
      </c>
      <c r="I28" s="50"/>
      <c r="J28" s="51"/>
      <c r="K28" s="115">
        <v>0</v>
      </c>
    </row>
    <row r="29" spans="1:11" x14ac:dyDescent="0.25">
      <c r="A29" s="49">
        <f t="shared" si="0"/>
        <v>41387</v>
      </c>
      <c r="B29" s="50"/>
      <c r="C29" s="41"/>
      <c r="D29" s="41"/>
      <c r="E29" s="41"/>
      <c r="F29" s="51"/>
      <c r="G29" s="108">
        <v>258.41770000000002</v>
      </c>
      <c r="H29" s="111">
        <v>3.5659999999999998</v>
      </c>
      <c r="I29" s="50"/>
      <c r="J29" s="51"/>
      <c r="K29" s="115">
        <v>0</v>
      </c>
    </row>
    <row r="30" spans="1:11" x14ac:dyDescent="0.25">
      <c r="A30" s="49">
        <f t="shared" si="0"/>
        <v>41388</v>
      </c>
      <c r="B30" s="50"/>
      <c r="C30" s="41"/>
      <c r="D30" s="41"/>
      <c r="E30" s="41"/>
      <c r="F30" s="51"/>
      <c r="G30" s="108">
        <v>259.53710000000001</v>
      </c>
      <c r="H30" s="111">
        <v>3.2033999999999998</v>
      </c>
      <c r="I30" s="50"/>
      <c r="J30" s="51"/>
      <c r="K30" s="115">
        <v>0</v>
      </c>
    </row>
    <row r="31" spans="1:11" x14ac:dyDescent="0.25">
      <c r="A31" s="49">
        <f t="shared" si="0"/>
        <v>41389</v>
      </c>
      <c r="B31" s="50"/>
      <c r="C31" s="41"/>
      <c r="D31" s="41"/>
      <c r="E31" s="41"/>
      <c r="F31" s="51"/>
      <c r="G31" s="108">
        <v>259.28519999999997</v>
      </c>
      <c r="H31" s="111">
        <v>3.1575000000000002</v>
      </c>
      <c r="I31" s="50"/>
      <c r="J31" s="51"/>
      <c r="K31" s="115">
        <v>0</v>
      </c>
    </row>
    <row r="32" spans="1:11" x14ac:dyDescent="0.25">
      <c r="A32" s="49">
        <f t="shared" si="0"/>
        <v>41390</v>
      </c>
      <c r="B32" s="50"/>
      <c r="C32" s="41"/>
      <c r="D32" s="41"/>
      <c r="E32" s="41"/>
      <c r="F32" s="51"/>
      <c r="G32" s="108">
        <v>259.30779999999999</v>
      </c>
      <c r="H32" s="111">
        <v>3.13</v>
      </c>
      <c r="I32" s="50"/>
      <c r="J32" s="51"/>
      <c r="K32" s="115">
        <v>0</v>
      </c>
    </row>
    <row r="33" spans="1:11" x14ac:dyDescent="0.25">
      <c r="A33" s="49">
        <f t="shared" si="0"/>
        <v>41391</v>
      </c>
      <c r="B33" s="50"/>
      <c r="C33" s="41"/>
      <c r="D33" s="41"/>
      <c r="E33" s="41"/>
      <c r="F33" s="51"/>
      <c r="G33" s="108">
        <v>262.20650000000001</v>
      </c>
      <c r="H33" s="111">
        <v>3.4420000000000002</v>
      </c>
      <c r="I33" s="50"/>
      <c r="J33" s="51"/>
      <c r="K33" s="115">
        <v>0</v>
      </c>
    </row>
    <row r="34" spans="1:11" x14ac:dyDescent="0.25">
      <c r="A34" s="49">
        <f t="shared" si="0"/>
        <v>41392</v>
      </c>
      <c r="B34" s="50"/>
      <c r="C34" s="41"/>
      <c r="D34" s="41"/>
      <c r="E34" s="41"/>
      <c r="F34" s="51"/>
      <c r="G34" s="108">
        <v>258.23989999999998</v>
      </c>
      <c r="H34" s="111">
        <v>3.4832999999999998</v>
      </c>
      <c r="I34" s="50"/>
      <c r="J34" s="51"/>
      <c r="K34" s="115">
        <v>0</v>
      </c>
    </row>
    <row r="35" spans="1:11" x14ac:dyDescent="0.25">
      <c r="A35" s="49">
        <f t="shared" si="0"/>
        <v>41393</v>
      </c>
      <c r="B35" s="50"/>
      <c r="C35" s="41"/>
      <c r="D35" s="41"/>
      <c r="E35" s="41"/>
      <c r="F35" s="51"/>
      <c r="G35" s="108">
        <v>256.46559999999999</v>
      </c>
      <c r="H35" s="111">
        <v>3.4788000000000001</v>
      </c>
      <c r="I35" s="50"/>
      <c r="J35" s="51"/>
      <c r="K35" s="115">
        <v>0</v>
      </c>
    </row>
    <row r="36" spans="1:11" x14ac:dyDescent="0.25">
      <c r="A36" s="71">
        <f t="shared" si="0"/>
        <v>41394</v>
      </c>
      <c r="B36" s="72"/>
      <c r="C36" s="73"/>
      <c r="D36" s="73"/>
      <c r="E36" s="73"/>
      <c r="F36" s="74"/>
      <c r="G36" s="112">
        <v>256.334</v>
      </c>
      <c r="H36" s="113">
        <v>3.4190999999999998</v>
      </c>
      <c r="I36" s="72"/>
      <c r="J36" s="74"/>
      <c r="K36" s="116">
        <v>0</v>
      </c>
    </row>
    <row r="37" spans="1:11" x14ac:dyDescent="0.25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</row>
    <row r="38" spans="1:11" ht="15.75" thickBot="1" x14ac:dyDescent="0.3">
      <c r="A38" s="52" t="s">
        <v>19</v>
      </c>
      <c r="B38" s="18"/>
      <c r="C38" s="53"/>
      <c r="D38" s="53"/>
      <c r="E38" s="53"/>
      <c r="F38" s="53"/>
      <c r="G38" s="53">
        <f>+MIN(G7:G36)</f>
        <v>193.7764</v>
      </c>
      <c r="H38" s="53">
        <f>+MIN(H7:H36)</f>
        <v>3.13</v>
      </c>
      <c r="I38" s="53"/>
      <c r="J38" s="53"/>
      <c r="K38" s="53">
        <f>+MIN(K7:K36)</f>
        <v>0</v>
      </c>
    </row>
    <row r="39" spans="1:11" x14ac:dyDescent="0.25">
      <c r="A39" s="15"/>
      <c r="B39" s="16"/>
      <c r="C39" s="16"/>
      <c r="D39" s="16"/>
      <c r="E39" s="16"/>
      <c r="F39" s="16"/>
      <c r="G39" s="16"/>
      <c r="H39" s="16"/>
      <c r="I39" s="16"/>
      <c r="J39" s="16"/>
      <c r="K39" s="16"/>
    </row>
    <row r="40" spans="1:11" x14ac:dyDescent="0.25">
      <c r="A40" s="17" t="s">
        <v>23</v>
      </c>
      <c r="B40" s="167"/>
      <c r="C40" s="168"/>
      <c r="D40" s="168"/>
      <c r="E40" s="168"/>
      <c r="F40" s="168"/>
      <c r="G40" s="168"/>
      <c r="H40" s="168"/>
      <c r="I40" s="168"/>
      <c r="J40" s="168"/>
      <c r="K40" s="169"/>
    </row>
    <row r="41" spans="1:11" x14ac:dyDescent="0.25">
      <c r="A41" s="15"/>
      <c r="B41" s="170"/>
      <c r="C41" s="171"/>
      <c r="D41" s="171"/>
      <c r="E41" s="171"/>
      <c r="F41" s="171"/>
      <c r="G41" s="171"/>
      <c r="H41" s="171"/>
      <c r="I41" s="171"/>
      <c r="J41" s="171"/>
      <c r="K41" s="172"/>
    </row>
    <row r="42" spans="1:11" x14ac:dyDescent="0.25">
      <c r="A42" s="15"/>
      <c r="B42" s="170"/>
      <c r="C42" s="171"/>
      <c r="D42" s="171"/>
      <c r="E42" s="171"/>
      <c r="F42" s="171"/>
      <c r="G42" s="171"/>
      <c r="H42" s="171"/>
      <c r="I42" s="171"/>
      <c r="J42" s="171"/>
      <c r="K42" s="172"/>
    </row>
    <row r="43" spans="1:11" x14ac:dyDescent="0.25">
      <c r="A43" s="15"/>
      <c r="B43" s="170"/>
      <c r="C43" s="171"/>
      <c r="D43" s="171"/>
      <c r="E43" s="171"/>
      <c r="F43" s="171"/>
      <c r="G43" s="171"/>
      <c r="H43" s="171"/>
      <c r="I43" s="171"/>
      <c r="J43" s="171"/>
      <c r="K43" s="172"/>
    </row>
    <row r="44" spans="1:11" x14ac:dyDescent="0.25">
      <c r="A44" s="15"/>
      <c r="B44" s="173"/>
      <c r="C44" s="174"/>
      <c r="D44" s="174"/>
      <c r="E44" s="174"/>
      <c r="F44" s="174"/>
      <c r="G44" s="174"/>
      <c r="H44" s="174"/>
      <c r="I44" s="174"/>
      <c r="J44" s="174"/>
      <c r="K44" s="175"/>
    </row>
  </sheetData>
  <protectedRanges>
    <protectedRange sqref="A2:B4" name="Rango1"/>
    <protectedRange sqref="C4:K4" name="Rango1_1"/>
    <protectedRange sqref="C2:K2" name="Rango1_1_1"/>
    <protectedRange sqref="L3" name="Rango1_3"/>
    <protectedRange sqref="C3:K3" name="Rango1_1_2"/>
  </protectedRanges>
  <mergeCells count="8">
    <mergeCell ref="B40:K44"/>
    <mergeCell ref="A1:K1"/>
    <mergeCell ref="A2:B2"/>
    <mergeCell ref="C2:K2"/>
    <mergeCell ref="A3:B3"/>
    <mergeCell ref="C3:N3"/>
    <mergeCell ref="A4:B4"/>
    <mergeCell ref="C4:D4"/>
  </mergeCells>
  <dataValidations count="3">
    <dataValidation type="date" operator="greaterThan" allowBlank="1" showInputMessage="1" showErrorMessage="1" errorTitle="Error" error="Sólo formato de fecha, por ejemplo: 01/06/12 o 1-6-12." sqref="A7:A36">
      <formula1>40909</formula1>
    </dataValidation>
    <dataValidation type="decimal" allowBlank="1" showInputMessage="1" showErrorMessage="1" errorTitle="Error" error="El valor tiene que estar entre 0 y 100" sqref="B7:F36">
      <formula1>0</formula1>
      <formula2>100</formula2>
    </dataValidation>
    <dataValidation type="list" allowBlank="1" showInputMessage="1" showErrorMessage="1" sqref="C4:D4">
      <formula1>regiones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70" orientation="landscape" r:id="rId1"/>
  <ignoredErrors>
    <ignoredError sqref="A8:A36" unlockedFormula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9"/>
  <sheetViews>
    <sheetView showGridLines="0" view="pageBreakPreview" topLeftCell="A13" zoomScale="60" zoomScaleNormal="100" workbookViewId="0">
      <selection activeCell="N32" sqref="N32"/>
    </sheetView>
  </sheetViews>
  <sheetFormatPr baseColWidth="10" defaultColWidth="11.42578125" defaultRowHeight="15" x14ac:dyDescent="0.25"/>
  <cols>
    <col min="1" max="1" width="11.7109375" bestFit="1" customWidth="1"/>
    <col min="2" max="11" width="11.28515625" customWidth="1"/>
    <col min="12" max="12" width="1.140625" customWidth="1"/>
    <col min="13" max="14" width="11.28515625" customWidth="1"/>
  </cols>
  <sheetData>
    <row r="1" spans="1:14" ht="32.25" customHeight="1" x14ac:dyDescent="0.25">
      <c r="A1" s="148" t="s">
        <v>0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50"/>
    </row>
    <row r="2" spans="1:14" ht="7.5" customHeight="1" x14ac:dyDescent="0.25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20"/>
      <c r="N2" s="20"/>
    </row>
    <row r="3" spans="1:14" x14ac:dyDescent="0.25">
      <c r="A3" s="151" t="s">
        <v>1</v>
      </c>
      <c r="B3" s="151"/>
      <c r="C3" s="153" t="s">
        <v>27</v>
      </c>
      <c r="D3" s="153"/>
      <c r="E3" s="153"/>
      <c r="F3" s="153"/>
      <c r="G3" s="153"/>
      <c r="H3" s="153"/>
      <c r="I3" s="153"/>
      <c r="J3" s="153"/>
      <c r="K3" s="153"/>
      <c r="L3" s="153"/>
      <c r="M3" s="153"/>
      <c r="N3" s="153"/>
    </row>
    <row r="4" spans="1:14" x14ac:dyDescent="0.25">
      <c r="A4" s="152" t="s">
        <v>2</v>
      </c>
      <c r="B4" s="151"/>
      <c r="C4" s="153" t="s">
        <v>26</v>
      </c>
      <c r="D4" s="153"/>
      <c r="E4" s="153"/>
      <c r="F4" s="153"/>
      <c r="G4" s="153"/>
      <c r="H4" s="153"/>
      <c r="I4" s="153"/>
      <c r="J4" s="153"/>
      <c r="K4" s="153"/>
      <c r="L4" s="153"/>
      <c r="M4" s="153"/>
      <c r="N4" s="153"/>
    </row>
    <row r="5" spans="1:14" x14ac:dyDescent="0.25">
      <c r="A5" s="152" t="s">
        <v>3</v>
      </c>
      <c r="B5" s="152"/>
      <c r="C5" s="153" t="s">
        <v>4</v>
      </c>
      <c r="D5" s="153"/>
      <c r="E5" s="1"/>
      <c r="F5" s="1"/>
      <c r="G5" s="1"/>
      <c r="H5" s="1"/>
      <c r="I5" s="1"/>
      <c r="J5" s="1"/>
      <c r="K5" s="1"/>
      <c r="L5" s="1"/>
    </row>
    <row r="6" spans="1:14" ht="9" customHeight="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7" spans="1:14" ht="39" thickBot="1" x14ac:dyDescent="0.3">
      <c r="A7" s="36" t="s">
        <v>5</v>
      </c>
      <c r="B7" s="2" t="s">
        <v>6</v>
      </c>
      <c r="C7" s="2" t="s">
        <v>7</v>
      </c>
      <c r="D7" s="2" t="s">
        <v>8</v>
      </c>
      <c r="E7" s="3" t="s">
        <v>9</v>
      </c>
      <c r="F7" s="2" t="s">
        <v>10</v>
      </c>
      <c r="G7" s="2" t="s">
        <v>11</v>
      </c>
      <c r="H7" s="2" t="s">
        <v>12</v>
      </c>
      <c r="I7" s="2" t="s">
        <v>13</v>
      </c>
      <c r="J7" s="2" t="s">
        <v>14</v>
      </c>
      <c r="K7" s="68" t="s">
        <v>15</v>
      </c>
      <c r="L7" s="4"/>
      <c r="M7" s="38" t="s">
        <v>16</v>
      </c>
      <c r="N7" s="39" t="s">
        <v>17</v>
      </c>
    </row>
    <row r="8" spans="1:14" x14ac:dyDescent="0.25">
      <c r="A8" s="37">
        <f>+'Caracol Reynosa Arguelles'!A8</f>
        <v>41365</v>
      </c>
      <c r="B8" s="60">
        <v>94.827299999999994</v>
      </c>
      <c r="C8" s="63">
        <v>1.0193000000000001</v>
      </c>
      <c r="D8" s="63">
        <v>0.22159999999999999</v>
      </c>
      <c r="E8" s="63">
        <v>1.2410000000000001</v>
      </c>
      <c r="F8" s="63">
        <v>3.8521000000000001</v>
      </c>
      <c r="G8" s="117">
        <v>218.59729999999999</v>
      </c>
      <c r="H8" s="117">
        <v>2.82</v>
      </c>
      <c r="I8" s="63">
        <v>38.462200000000003</v>
      </c>
      <c r="J8" s="63">
        <v>50.272799999999997</v>
      </c>
      <c r="K8" s="119">
        <v>0</v>
      </c>
      <c r="L8" s="21"/>
      <c r="M8" s="41"/>
      <c r="N8" s="41"/>
    </row>
    <row r="9" spans="1:14" x14ac:dyDescent="0.25">
      <c r="A9" s="37">
        <f>+'Caracol Reynosa Arguelles'!A9</f>
        <v>41366</v>
      </c>
      <c r="B9" s="59">
        <v>94.736999999999995</v>
      </c>
      <c r="C9" s="61">
        <v>1.0730999999999999</v>
      </c>
      <c r="D9" s="62">
        <v>0.2225</v>
      </c>
      <c r="E9" s="61">
        <v>1.2956000000000001</v>
      </c>
      <c r="F9" s="61">
        <v>3.8666</v>
      </c>
      <c r="G9" s="118">
        <v>242.78030000000001</v>
      </c>
      <c r="H9" s="118">
        <v>0.90549999999999997</v>
      </c>
      <c r="I9" s="61">
        <v>38.467599999999997</v>
      </c>
      <c r="J9" s="62">
        <v>50.238</v>
      </c>
      <c r="K9" s="119">
        <v>0</v>
      </c>
      <c r="L9" s="21"/>
      <c r="M9" s="40"/>
      <c r="N9" s="40"/>
    </row>
    <row r="10" spans="1:14" x14ac:dyDescent="0.25">
      <c r="A10" s="37">
        <f>+'Caracol Reynosa Arguelles'!A10</f>
        <v>41367</v>
      </c>
      <c r="B10" s="59">
        <v>94.784099999999995</v>
      </c>
      <c r="C10" s="61">
        <v>1.0553999999999999</v>
      </c>
      <c r="D10" s="62">
        <v>0.2195</v>
      </c>
      <c r="E10" s="61">
        <v>1.2747999999999999</v>
      </c>
      <c r="F10" s="61">
        <v>3.8433000000000002</v>
      </c>
      <c r="G10" s="118">
        <v>270.59320000000002</v>
      </c>
      <c r="H10" s="118">
        <v>2.8727999999999998</v>
      </c>
      <c r="I10" s="61">
        <v>38.466999999999999</v>
      </c>
      <c r="J10" s="62">
        <v>50.251399999999997</v>
      </c>
      <c r="K10" s="119">
        <v>0</v>
      </c>
      <c r="L10" s="21"/>
      <c r="M10" s="40"/>
      <c r="N10" s="40"/>
    </row>
    <row r="11" spans="1:14" x14ac:dyDescent="0.25">
      <c r="A11" s="37">
        <f>+'Caracol Reynosa Arguelles'!A11</f>
        <v>41368</v>
      </c>
      <c r="B11" s="59">
        <v>94.808999999999997</v>
      </c>
      <c r="C11" s="61">
        <v>1.0698000000000001</v>
      </c>
      <c r="D11" s="62">
        <v>0.2215</v>
      </c>
      <c r="E11" s="61">
        <v>1.2911999999999999</v>
      </c>
      <c r="F11" s="61">
        <v>3.8065000000000002</v>
      </c>
      <c r="G11" s="118">
        <v>270.34989999999999</v>
      </c>
      <c r="H11" s="118">
        <v>1.1607000000000001</v>
      </c>
      <c r="I11" s="61">
        <v>38.4467</v>
      </c>
      <c r="J11" s="62">
        <v>50.2288</v>
      </c>
      <c r="K11" s="119">
        <v>0</v>
      </c>
      <c r="L11" s="21"/>
      <c r="M11" s="40"/>
      <c r="N11" s="40"/>
    </row>
    <row r="12" spans="1:14" x14ac:dyDescent="0.25">
      <c r="A12" s="37">
        <f>+'Caracol Reynosa Arguelles'!A12</f>
        <v>41369</v>
      </c>
      <c r="B12" s="59">
        <v>94.728399999999993</v>
      </c>
      <c r="C12" s="61">
        <v>1.0734999999999999</v>
      </c>
      <c r="D12" s="62">
        <v>0.22</v>
      </c>
      <c r="E12" s="61">
        <v>1.2935000000000001</v>
      </c>
      <c r="F12" s="61">
        <v>3.8853</v>
      </c>
      <c r="G12" s="118">
        <v>270.21449999999999</v>
      </c>
      <c r="H12" s="118">
        <v>0.66849999999999998</v>
      </c>
      <c r="I12" s="61">
        <v>38.4666</v>
      </c>
      <c r="J12" s="62">
        <v>50.238500000000002</v>
      </c>
      <c r="K12" s="119">
        <v>0</v>
      </c>
      <c r="L12" s="21"/>
      <c r="M12" s="40"/>
      <c r="N12" s="40"/>
    </row>
    <row r="13" spans="1:14" x14ac:dyDescent="0.25">
      <c r="A13" s="37">
        <f>+'Caracol Reynosa Arguelles'!A13</f>
        <v>41370</v>
      </c>
      <c r="B13" s="59">
        <v>94.795500000000004</v>
      </c>
      <c r="C13" s="61">
        <v>1.0793999999999999</v>
      </c>
      <c r="D13" s="62">
        <v>0.21990000000000001</v>
      </c>
      <c r="E13" s="61">
        <v>1.2992999999999999</v>
      </c>
      <c r="F13" s="61">
        <v>3.8117000000000001</v>
      </c>
      <c r="G13" s="118">
        <v>268.9633</v>
      </c>
      <c r="H13" s="118">
        <v>0.82299999999999995</v>
      </c>
      <c r="I13" s="61">
        <v>38.446100000000001</v>
      </c>
      <c r="J13" s="62">
        <v>50.2224</v>
      </c>
      <c r="K13" s="119">
        <v>0</v>
      </c>
      <c r="L13" s="21"/>
      <c r="M13" s="40"/>
      <c r="N13" s="40"/>
    </row>
    <row r="14" spans="1:14" x14ac:dyDescent="0.25">
      <c r="A14" s="37">
        <f>+'Caracol Reynosa Arguelles'!A14</f>
        <v>41371</v>
      </c>
      <c r="B14" s="59">
        <v>94.767799999999994</v>
      </c>
      <c r="C14" s="61">
        <v>1.0625</v>
      </c>
      <c r="D14" s="62">
        <v>0.2205</v>
      </c>
      <c r="E14" s="61">
        <v>1.2828999999999999</v>
      </c>
      <c r="F14" s="61">
        <v>3.8637999999999999</v>
      </c>
      <c r="G14" s="118">
        <v>271.33260000000001</v>
      </c>
      <c r="H14" s="118">
        <v>0.51719999999999999</v>
      </c>
      <c r="I14" s="61">
        <v>38.460799999999999</v>
      </c>
      <c r="J14" s="62">
        <v>50.2425</v>
      </c>
      <c r="K14" s="119">
        <v>0</v>
      </c>
      <c r="L14" s="21"/>
      <c r="M14" s="40"/>
      <c r="N14" s="40"/>
    </row>
    <row r="15" spans="1:14" x14ac:dyDescent="0.25">
      <c r="A15" s="37">
        <f>+'Caracol Reynosa Arguelles'!A15</f>
        <v>41372</v>
      </c>
      <c r="B15" s="59">
        <v>94.814800000000005</v>
      </c>
      <c r="C15" s="61">
        <v>1.0528999999999999</v>
      </c>
      <c r="D15" s="61">
        <v>0.2273</v>
      </c>
      <c r="E15" s="61">
        <v>1.2802</v>
      </c>
      <c r="F15" s="61">
        <v>3.7938999999999998</v>
      </c>
      <c r="G15" s="118">
        <v>271.6139</v>
      </c>
      <c r="H15" s="118">
        <v>1.0929</v>
      </c>
      <c r="I15" s="61">
        <v>38.461300000000001</v>
      </c>
      <c r="J15" s="62">
        <v>50.246000000000002</v>
      </c>
      <c r="K15" s="119">
        <v>0</v>
      </c>
      <c r="L15" s="21"/>
      <c r="M15" s="40"/>
      <c r="N15" s="40"/>
    </row>
    <row r="16" spans="1:14" x14ac:dyDescent="0.25">
      <c r="A16" s="37">
        <f>+'Caracol Reynosa Arguelles'!A16</f>
        <v>41373</v>
      </c>
      <c r="B16" s="59">
        <v>94.719099999999997</v>
      </c>
      <c r="C16" s="61">
        <v>1.0501</v>
      </c>
      <c r="D16" s="61">
        <v>0.23</v>
      </c>
      <c r="E16" s="61">
        <v>1.2801</v>
      </c>
      <c r="F16" s="61">
        <v>3.8914</v>
      </c>
      <c r="G16" s="118">
        <v>274.37389999999999</v>
      </c>
      <c r="H16" s="118">
        <v>1.8048</v>
      </c>
      <c r="I16" s="61">
        <v>38.490299999999998</v>
      </c>
      <c r="J16" s="62">
        <v>50.263599999999997</v>
      </c>
      <c r="K16" s="119">
        <v>0</v>
      </c>
      <c r="L16" s="21"/>
      <c r="M16" s="40"/>
      <c r="N16" s="40"/>
    </row>
    <row r="17" spans="1:14" x14ac:dyDescent="0.25">
      <c r="A17" s="37">
        <f>+'Caracol Reynosa Arguelles'!A17</f>
        <v>41374</v>
      </c>
      <c r="B17" s="59">
        <v>94.7303</v>
      </c>
      <c r="C17" s="61">
        <v>1.0712999999999999</v>
      </c>
      <c r="D17" s="61">
        <v>0.2213</v>
      </c>
      <c r="E17" s="61">
        <v>1.2926</v>
      </c>
      <c r="F17" s="61">
        <v>3.8730000000000002</v>
      </c>
      <c r="G17" s="118">
        <v>274.995</v>
      </c>
      <c r="H17" s="118">
        <v>3.2000999999999999</v>
      </c>
      <c r="I17" s="61">
        <v>38.478000000000002</v>
      </c>
      <c r="J17" s="62">
        <v>50.245699999999999</v>
      </c>
      <c r="K17" s="119">
        <v>0</v>
      </c>
      <c r="L17" s="21"/>
      <c r="M17" s="40"/>
      <c r="N17" s="40"/>
    </row>
    <row r="18" spans="1:14" x14ac:dyDescent="0.25">
      <c r="A18" s="37">
        <f>+'Caracol Reynosa Arguelles'!A18</f>
        <v>41375</v>
      </c>
      <c r="B18" s="59">
        <v>94.595699999999994</v>
      </c>
      <c r="C18" s="61">
        <v>1.0804</v>
      </c>
      <c r="D18" s="61">
        <v>0.21490000000000001</v>
      </c>
      <c r="E18" s="61">
        <v>1.2952999999999999</v>
      </c>
      <c r="F18" s="61">
        <v>4.0080999999999998</v>
      </c>
      <c r="G18" s="118">
        <v>275.51479999999998</v>
      </c>
      <c r="H18" s="118">
        <v>1.1126</v>
      </c>
      <c r="I18" s="61">
        <v>38.508899999999997</v>
      </c>
      <c r="J18" s="62">
        <v>50.260199999999998</v>
      </c>
      <c r="K18" s="119">
        <v>0</v>
      </c>
      <c r="L18" s="21"/>
      <c r="M18" s="40"/>
      <c r="N18" s="40"/>
    </row>
    <row r="19" spans="1:14" x14ac:dyDescent="0.25">
      <c r="A19" s="37">
        <f>+'Caracol Reynosa Arguelles'!A19</f>
        <v>41376</v>
      </c>
      <c r="B19" s="59">
        <v>94.531800000000004</v>
      </c>
      <c r="C19" s="61">
        <v>1.0708</v>
      </c>
      <c r="D19" s="61">
        <v>0.21540000000000001</v>
      </c>
      <c r="E19" s="61">
        <v>1.2861</v>
      </c>
      <c r="F19" s="61">
        <v>4.0814000000000004</v>
      </c>
      <c r="G19" s="118">
        <v>271.45780000000002</v>
      </c>
      <c r="H19" s="118">
        <v>1.3327</v>
      </c>
      <c r="I19" s="61">
        <v>38.533799999999999</v>
      </c>
      <c r="J19" s="62">
        <v>50.280999999999999</v>
      </c>
      <c r="K19" s="119">
        <v>0</v>
      </c>
      <c r="L19" s="21"/>
      <c r="M19" s="40"/>
      <c r="N19" s="40"/>
    </row>
    <row r="20" spans="1:14" x14ac:dyDescent="0.25">
      <c r="A20" s="37">
        <f>+'Caracol Reynosa Arguelles'!A20</f>
        <v>41377</v>
      </c>
      <c r="B20" s="59">
        <v>94.607299999999995</v>
      </c>
      <c r="C20" s="61">
        <v>1.0585</v>
      </c>
      <c r="D20" s="61">
        <v>0.21579999999999999</v>
      </c>
      <c r="E20" s="61">
        <v>1.2743</v>
      </c>
      <c r="F20" s="61">
        <v>4.0217999999999998</v>
      </c>
      <c r="G20" s="118">
        <v>272.18130000000002</v>
      </c>
      <c r="H20" s="118">
        <v>1.4468000000000001</v>
      </c>
      <c r="I20" s="61">
        <v>38.5182</v>
      </c>
      <c r="J20" s="62">
        <v>50.280299999999997</v>
      </c>
      <c r="K20" s="119">
        <v>0</v>
      </c>
      <c r="L20" s="21"/>
      <c r="M20" s="40"/>
      <c r="N20" s="40"/>
    </row>
    <row r="21" spans="1:14" x14ac:dyDescent="0.25">
      <c r="A21" s="37">
        <f>+'Caracol Reynosa Arguelles'!A21</f>
        <v>41378</v>
      </c>
      <c r="B21" s="59">
        <v>94.553200000000004</v>
      </c>
      <c r="C21" s="61">
        <v>1.0253000000000001</v>
      </c>
      <c r="D21" s="61">
        <v>0.21210000000000001</v>
      </c>
      <c r="E21" s="61">
        <v>1.2374000000000001</v>
      </c>
      <c r="F21" s="61">
        <v>4.1233000000000004</v>
      </c>
      <c r="G21" s="118">
        <v>271.45319999999998</v>
      </c>
      <c r="H21" s="118">
        <v>2.3359000000000001</v>
      </c>
      <c r="I21" s="61">
        <v>38.551200000000001</v>
      </c>
      <c r="J21" s="62">
        <v>50.323799999999999</v>
      </c>
      <c r="K21" s="119">
        <v>0</v>
      </c>
      <c r="L21" s="21"/>
      <c r="M21" s="40"/>
      <c r="N21" s="40"/>
    </row>
    <row r="22" spans="1:14" x14ac:dyDescent="0.25">
      <c r="A22" s="37">
        <f>+'Caracol Reynosa Arguelles'!A22</f>
        <v>41379</v>
      </c>
      <c r="B22" s="59">
        <v>94.504999999999995</v>
      </c>
      <c r="C22" s="61">
        <v>1.0448</v>
      </c>
      <c r="D22" s="61">
        <v>0.21410000000000001</v>
      </c>
      <c r="E22" s="61">
        <v>1.2588999999999999</v>
      </c>
      <c r="F22" s="61">
        <v>4.1242999999999999</v>
      </c>
      <c r="G22" s="118">
        <v>266.75259999999997</v>
      </c>
      <c r="H22" s="118">
        <v>2.9537</v>
      </c>
      <c r="I22" s="61">
        <v>38.5623</v>
      </c>
      <c r="J22" s="62">
        <v>50.3155</v>
      </c>
      <c r="K22" s="119">
        <v>0</v>
      </c>
      <c r="L22" s="21"/>
      <c r="M22" s="40"/>
      <c r="N22" s="40"/>
    </row>
    <row r="23" spans="1:14" x14ac:dyDescent="0.25">
      <c r="A23" s="37">
        <f>+'Caracol Reynosa Arguelles'!A23</f>
        <v>41380</v>
      </c>
      <c r="B23" s="59">
        <v>94.163600000000002</v>
      </c>
      <c r="C23" s="61">
        <v>1.0716000000000001</v>
      </c>
      <c r="D23" s="61">
        <v>0.2228</v>
      </c>
      <c r="E23" s="61">
        <v>1.2944</v>
      </c>
      <c r="F23" s="61">
        <v>4.4067999999999996</v>
      </c>
      <c r="G23" s="118">
        <v>268.79300000000001</v>
      </c>
      <c r="H23" s="118">
        <v>2.9693000000000001</v>
      </c>
      <c r="I23" s="61">
        <v>38.652099999999997</v>
      </c>
      <c r="J23" s="62">
        <v>50.3446</v>
      </c>
      <c r="K23" s="119">
        <v>0</v>
      </c>
      <c r="L23" s="21"/>
      <c r="M23" s="40"/>
      <c r="N23" s="40"/>
    </row>
    <row r="24" spans="1:14" x14ac:dyDescent="0.25">
      <c r="A24" s="37">
        <f>+'Caracol Reynosa Arguelles'!A24</f>
        <v>41381</v>
      </c>
      <c r="B24" s="59">
        <v>94.243700000000004</v>
      </c>
      <c r="C24" s="61">
        <v>1.0822000000000001</v>
      </c>
      <c r="D24" s="61">
        <v>0.22090000000000001</v>
      </c>
      <c r="E24" s="61">
        <v>1.3029999999999999</v>
      </c>
      <c r="F24" s="61">
        <v>4.3167</v>
      </c>
      <c r="G24" s="118">
        <v>275.87189999999998</v>
      </c>
      <c r="H24" s="118">
        <v>3.12</v>
      </c>
      <c r="I24" s="61">
        <v>38.625999999999998</v>
      </c>
      <c r="J24" s="62">
        <v>50.3232</v>
      </c>
      <c r="K24" s="119">
        <v>0</v>
      </c>
      <c r="L24" s="21"/>
      <c r="M24" s="40"/>
      <c r="N24" s="40"/>
    </row>
    <row r="25" spans="1:14" x14ac:dyDescent="0.25">
      <c r="A25" s="37">
        <f>+'Caracol Reynosa Arguelles'!A25</f>
        <v>41382</v>
      </c>
      <c r="B25" s="59">
        <v>94.224400000000003</v>
      </c>
      <c r="C25" s="61">
        <v>1.0765</v>
      </c>
      <c r="D25" s="61">
        <v>0.22090000000000001</v>
      </c>
      <c r="E25" s="61">
        <v>1.2975000000000001</v>
      </c>
      <c r="F25" s="61">
        <v>4.3384999999999998</v>
      </c>
      <c r="G25" s="118">
        <v>277.5437</v>
      </c>
      <c r="H25" s="118">
        <v>4.5961999999999996</v>
      </c>
      <c r="I25" s="61">
        <v>38.635100000000001</v>
      </c>
      <c r="J25" s="62">
        <v>50.3322</v>
      </c>
      <c r="K25" s="119">
        <v>0</v>
      </c>
      <c r="L25" s="21"/>
      <c r="M25" s="40"/>
      <c r="N25" s="40"/>
    </row>
    <row r="26" spans="1:14" x14ac:dyDescent="0.25">
      <c r="A26" s="37">
        <f>+'Caracol Reynosa Arguelles'!A26</f>
        <v>41383</v>
      </c>
      <c r="B26" s="59">
        <v>94.397499999999994</v>
      </c>
      <c r="C26" s="61">
        <v>1.0825</v>
      </c>
      <c r="D26" s="61">
        <v>0.21729999999999999</v>
      </c>
      <c r="E26" s="61">
        <v>1.2998000000000001</v>
      </c>
      <c r="F26" s="61">
        <v>4.1756000000000002</v>
      </c>
      <c r="G26" s="118">
        <v>276.84030000000001</v>
      </c>
      <c r="H26" s="118">
        <v>6.7838000000000003</v>
      </c>
      <c r="I26" s="61">
        <v>38.576000000000001</v>
      </c>
      <c r="J26" s="62">
        <v>50.296100000000003</v>
      </c>
      <c r="K26" s="119">
        <v>0</v>
      </c>
      <c r="L26" s="21"/>
      <c r="M26" s="40"/>
      <c r="N26" s="40"/>
    </row>
    <row r="27" spans="1:14" x14ac:dyDescent="0.25">
      <c r="A27" s="37">
        <f>+'Caracol Reynosa Arguelles'!A27</f>
        <v>41384</v>
      </c>
      <c r="B27" s="59">
        <v>94.348200000000006</v>
      </c>
      <c r="C27" s="61">
        <v>1.0618000000000001</v>
      </c>
      <c r="D27" s="61">
        <v>0.2152</v>
      </c>
      <c r="E27" s="61">
        <v>1.2769999999999999</v>
      </c>
      <c r="F27" s="61">
        <v>4.2728000000000002</v>
      </c>
      <c r="G27" s="118">
        <v>272.0163</v>
      </c>
      <c r="H27" s="118">
        <v>4.4484000000000004</v>
      </c>
      <c r="I27" s="61">
        <v>38.591299999999997</v>
      </c>
      <c r="J27" s="62">
        <v>50.3202</v>
      </c>
      <c r="K27" s="119">
        <v>0</v>
      </c>
      <c r="L27" s="21"/>
      <c r="M27" s="40"/>
      <c r="N27" s="40"/>
    </row>
    <row r="28" spans="1:14" x14ac:dyDescent="0.25">
      <c r="A28" s="37">
        <f>+'Caracol Reynosa Arguelles'!A28</f>
        <v>41385</v>
      </c>
      <c r="B28" s="59">
        <v>94.420299999999997</v>
      </c>
      <c r="C28" s="61">
        <v>1.0488999999999999</v>
      </c>
      <c r="D28" s="61">
        <v>0.21329999999999999</v>
      </c>
      <c r="E28" s="61">
        <v>1.2622</v>
      </c>
      <c r="F28" s="61">
        <v>4.2215999999999996</v>
      </c>
      <c r="G28" s="118">
        <v>269.6241</v>
      </c>
      <c r="H28" s="118">
        <v>2.7705000000000002</v>
      </c>
      <c r="I28" s="61">
        <v>38.5764</v>
      </c>
      <c r="J28" s="62">
        <v>50.321399999999997</v>
      </c>
      <c r="K28" s="119">
        <v>0</v>
      </c>
      <c r="L28" s="21"/>
      <c r="M28" s="40"/>
      <c r="N28" s="40"/>
    </row>
    <row r="29" spans="1:14" x14ac:dyDescent="0.25">
      <c r="A29" s="37">
        <f>+'Caracol Reynosa Arguelles'!A29</f>
        <v>41386</v>
      </c>
      <c r="B29" s="59">
        <v>94.674300000000002</v>
      </c>
      <c r="C29" s="61">
        <v>1.0639000000000001</v>
      </c>
      <c r="D29" s="61">
        <v>0.2147</v>
      </c>
      <c r="E29" s="61">
        <v>1.2786</v>
      </c>
      <c r="F29" s="61">
        <v>3.9851999999999999</v>
      </c>
      <c r="G29" s="118">
        <v>268.94540000000001</v>
      </c>
      <c r="H29" s="118">
        <v>3.4773000000000001</v>
      </c>
      <c r="I29" s="61">
        <v>38.478700000000003</v>
      </c>
      <c r="J29" s="62">
        <v>50.2545</v>
      </c>
      <c r="K29" s="119">
        <v>0</v>
      </c>
      <c r="L29" s="21"/>
      <c r="M29" s="40"/>
      <c r="N29" s="40"/>
    </row>
    <row r="30" spans="1:14" x14ac:dyDescent="0.25">
      <c r="A30" s="37">
        <f>+'Caracol Reynosa Arguelles'!A30</f>
        <v>41387</v>
      </c>
      <c r="B30" s="59">
        <v>94.680999999999997</v>
      </c>
      <c r="C30" s="61">
        <v>1.0954999999999999</v>
      </c>
      <c r="D30" s="61">
        <v>0.2147</v>
      </c>
      <c r="E30" s="61">
        <v>1.3101</v>
      </c>
      <c r="F30" s="61">
        <v>3.9361999999999999</v>
      </c>
      <c r="G30" s="118">
        <v>265.48140000000001</v>
      </c>
      <c r="H30" s="118">
        <v>3.5049000000000001</v>
      </c>
      <c r="I30" s="61">
        <v>38.462299999999999</v>
      </c>
      <c r="J30" s="62">
        <v>50.223300000000002</v>
      </c>
      <c r="K30" s="119">
        <v>0</v>
      </c>
      <c r="L30" s="21"/>
      <c r="M30" s="40"/>
      <c r="N30" s="40"/>
    </row>
    <row r="31" spans="1:14" x14ac:dyDescent="0.25">
      <c r="A31" s="37">
        <f>+'Caracol Reynosa Arguelles'!A31</f>
        <v>41388</v>
      </c>
      <c r="B31" s="59">
        <v>94.804000000000002</v>
      </c>
      <c r="C31" s="61">
        <v>1.0613999999999999</v>
      </c>
      <c r="D31" s="61">
        <v>0.216</v>
      </c>
      <c r="E31" s="61">
        <v>1.2774000000000001</v>
      </c>
      <c r="F31" s="61">
        <v>3.8477999999999999</v>
      </c>
      <c r="G31" s="118">
        <v>266.9545</v>
      </c>
      <c r="H31" s="118">
        <v>2.9354</v>
      </c>
      <c r="I31" s="61">
        <v>38.445500000000003</v>
      </c>
      <c r="J31" s="62">
        <v>50.236600000000003</v>
      </c>
      <c r="K31" s="119">
        <v>0</v>
      </c>
      <c r="L31" s="21"/>
      <c r="M31" s="40"/>
      <c r="N31" s="40"/>
    </row>
    <row r="32" spans="1:14" x14ac:dyDescent="0.25">
      <c r="A32" s="37">
        <f>+'Caracol Reynosa Arguelles'!A32</f>
        <v>41389</v>
      </c>
      <c r="B32" s="59">
        <v>94.700400000000002</v>
      </c>
      <c r="C32" s="61">
        <v>1.0528</v>
      </c>
      <c r="D32" s="61">
        <v>0.21460000000000001</v>
      </c>
      <c r="E32" s="61">
        <v>1.2674000000000001</v>
      </c>
      <c r="F32" s="61">
        <v>3.9578000000000002</v>
      </c>
      <c r="G32" s="118">
        <v>265.7244</v>
      </c>
      <c r="H32" s="118">
        <v>1.6303000000000001</v>
      </c>
      <c r="I32" s="61">
        <v>38.4846</v>
      </c>
      <c r="J32" s="62">
        <v>50.265599999999999</v>
      </c>
      <c r="K32" s="119">
        <v>0</v>
      </c>
      <c r="L32" s="21"/>
      <c r="M32" s="40"/>
      <c r="N32" s="40"/>
    </row>
    <row r="33" spans="1:14" x14ac:dyDescent="0.25">
      <c r="A33" s="37">
        <f>+'Caracol Reynosa Arguelles'!A33</f>
        <v>41390</v>
      </c>
      <c r="B33" s="59">
        <v>94.717299999999994</v>
      </c>
      <c r="C33" s="61">
        <v>1.0568</v>
      </c>
      <c r="D33" s="61">
        <v>0.2162</v>
      </c>
      <c r="E33" s="61">
        <v>1.2729999999999999</v>
      </c>
      <c r="F33" s="61">
        <v>3.9397000000000002</v>
      </c>
      <c r="G33" s="118">
        <v>267.45639999999997</v>
      </c>
      <c r="H33" s="118">
        <v>4.9329999999999998</v>
      </c>
      <c r="I33" s="61">
        <v>38.473999999999997</v>
      </c>
      <c r="J33" s="62">
        <v>50.256100000000004</v>
      </c>
      <c r="K33" s="119">
        <v>0</v>
      </c>
      <c r="L33" s="21"/>
      <c r="M33" s="40"/>
      <c r="N33" s="40"/>
    </row>
    <row r="34" spans="1:14" x14ac:dyDescent="0.25">
      <c r="A34" s="37">
        <f>+'Caracol Reynosa Arguelles'!A34</f>
        <v>41391</v>
      </c>
      <c r="B34" s="59">
        <v>94.728800000000007</v>
      </c>
      <c r="C34" s="61">
        <v>1.0631999999999999</v>
      </c>
      <c r="D34" s="61">
        <v>0.2172</v>
      </c>
      <c r="E34" s="61">
        <v>1.2804</v>
      </c>
      <c r="F34" s="61">
        <v>3.9245000000000001</v>
      </c>
      <c r="G34" s="118">
        <v>266.42500000000001</v>
      </c>
      <c r="H34" s="118">
        <v>5.7731000000000003</v>
      </c>
      <c r="I34" s="61">
        <v>38.463799999999999</v>
      </c>
      <c r="J34" s="62">
        <v>50.245399999999997</v>
      </c>
      <c r="K34" s="119">
        <v>0</v>
      </c>
      <c r="L34" s="21"/>
      <c r="M34" s="40"/>
      <c r="N34" s="40"/>
    </row>
    <row r="35" spans="1:14" x14ac:dyDescent="0.25">
      <c r="A35" s="37">
        <f>+'Caracol Reynosa Arguelles'!A35</f>
        <v>41392</v>
      </c>
      <c r="B35" s="59">
        <v>94.533199999999994</v>
      </c>
      <c r="C35" s="61">
        <v>1.0475000000000001</v>
      </c>
      <c r="D35" s="61">
        <v>0.215</v>
      </c>
      <c r="E35" s="61">
        <v>1.2625</v>
      </c>
      <c r="F35" s="61">
        <v>4.1138000000000003</v>
      </c>
      <c r="G35" s="118">
        <v>265.72750000000002</v>
      </c>
      <c r="H35" s="118">
        <v>4.7659000000000002</v>
      </c>
      <c r="I35" s="61">
        <v>38.540799999999997</v>
      </c>
      <c r="J35" s="62">
        <v>50.301400000000001</v>
      </c>
      <c r="K35" s="119">
        <v>0</v>
      </c>
      <c r="L35" s="21"/>
      <c r="M35" s="40"/>
      <c r="N35" s="40"/>
    </row>
    <row r="36" spans="1:14" x14ac:dyDescent="0.25">
      <c r="A36" s="37">
        <f>+'Caracol Reynosa Arguelles'!A36</f>
        <v>41393</v>
      </c>
      <c r="B36" s="59">
        <v>94.768500000000003</v>
      </c>
      <c r="C36" s="61">
        <v>1.0511999999999999</v>
      </c>
      <c r="D36" s="61">
        <v>0.2152</v>
      </c>
      <c r="E36" s="61">
        <v>1.2664</v>
      </c>
      <c r="F36" s="61">
        <v>3.8849999999999998</v>
      </c>
      <c r="G36" s="118">
        <v>262.49759999999998</v>
      </c>
      <c r="H36" s="118">
        <v>5.3974000000000002</v>
      </c>
      <c r="I36" s="61">
        <v>38.468000000000004</v>
      </c>
      <c r="J36" s="62">
        <v>50.256900000000002</v>
      </c>
      <c r="K36" s="119">
        <v>0</v>
      </c>
      <c r="L36" s="21"/>
      <c r="M36" s="40"/>
      <c r="N36" s="40"/>
    </row>
    <row r="37" spans="1:14" ht="15.75" thickBot="1" x14ac:dyDescent="0.3">
      <c r="A37" s="37">
        <f>+'Caracol Reynosa Arguelles'!A37</f>
        <v>41394</v>
      </c>
      <c r="B37" s="59">
        <v>94.6828</v>
      </c>
      <c r="C37" s="61">
        <v>1.0717000000000001</v>
      </c>
      <c r="D37" s="61">
        <v>0.21640000000000001</v>
      </c>
      <c r="E37" s="61">
        <v>1.2881</v>
      </c>
      <c r="F37" s="61">
        <v>3.9129</v>
      </c>
      <c r="G37" s="118">
        <v>265.41649999999998</v>
      </c>
      <c r="H37" s="118">
        <v>5.4612999999999996</v>
      </c>
      <c r="I37" s="61">
        <v>38.496099999999998</v>
      </c>
      <c r="J37" s="62">
        <v>50.258099999999999</v>
      </c>
      <c r="K37" s="119">
        <v>0</v>
      </c>
      <c r="L37" s="21"/>
      <c r="M37" s="40"/>
      <c r="N37" s="40"/>
    </row>
    <row r="38" spans="1:14" x14ac:dyDescent="0.25">
      <c r="A38" s="138" t="s">
        <v>18</v>
      </c>
      <c r="B38" s="138"/>
      <c r="C38" s="138"/>
      <c r="D38" s="138"/>
      <c r="E38" s="138"/>
      <c r="F38" s="138"/>
      <c r="G38" s="138"/>
      <c r="H38" s="138"/>
      <c r="I38" s="138"/>
      <c r="J38" s="138"/>
      <c r="K38" s="138"/>
      <c r="L38" s="5"/>
      <c r="M38" s="5"/>
      <c r="N38" s="5"/>
    </row>
    <row r="39" spans="1:14" ht="6.75" customHeight="1" thickBot="1" x14ac:dyDescent="0.3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</row>
    <row r="40" spans="1:14" x14ac:dyDescent="0.25">
      <c r="A40" s="7" t="s">
        <v>19</v>
      </c>
      <c r="B40" s="8">
        <f t="shared" ref="B40:K40" si="0">+MIN(B8:B37)</f>
        <v>94.163600000000002</v>
      </c>
      <c r="C40" s="8">
        <f t="shared" si="0"/>
        <v>1.0193000000000001</v>
      </c>
      <c r="D40" s="8">
        <f t="shared" si="0"/>
        <v>0.21210000000000001</v>
      </c>
      <c r="E40" s="8">
        <f t="shared" si="0"/>
        <v>1.2374000000000001</v>
      </c>
      <c r="F40" s="8">
        <f t="shared" si="0"/>
        <v>3.7938999999999998</v>
      </c>
      <c r="G40" s="8">
        <f t="shared" si="0"/>
        <v>218.59729999999999</v>
      </c>
      <c r="H40" s="8">
        <f t="shared" si="0"/>
        <v>0.51719999999999999</v>
      </c>
      <c r="I40" s="8">
        <f t="shared" si="0"/>
        <v>38.445500000000003</v>
      </c>
      <c r="J40" s="8">
        <f t="shared" si="0"/>
        <v>50.2224</v>
      </c>
      <c r="K40" s="30">
        <f t="shared" si="0"/>
        <v>0</v>
      </c>
      <c r="L40" s="9"/>
      <c r="M40" s="22">
        <f>+MIN(M8:M37)</f>
        <v>0</v>
      </c>
      <c r="N40" s="23">
        <f>+MIN(N8:N37)</f>
        <v>0</v>
      </c>
    </row>
    <row r="41" spans="1:14" x14ac:dyDescent="0.25">
      <c r="A41" s="10" t="s">
        <v>20</v>
      </c>
      <c r="B41" s="11">
        <f t="shared" ref="B41:K41" si="1">+IF(ISERROR(AVERAGE(B8:B37)),"",AVERAGE(B8:B37))</f>
        <v>94.619810000000001</v>
      </c>
      <c r="C41" s="11">
        <f t="shared" si="1"/>
        <v>1.0624866666666668</v>
      </c>
      <c r="D41" s="11">
        <f t="shared" si="1"/>
        <v>0.21822666666666665</v>
      </c>
      <c r="E41" s="11">
        <f t="shared" si="1"/>
        <v>1.2807000000000002</v>
      </c>
      <c r="F41" s="11">
        <f t="shared" si="1"/>
        <v>4.0027133333333333</v>
      </c>
      <c r="G41" s="11">
        <f t="shared" si="1"/>
        <v>267.54971999999998</v>
      </c>
      <c r="H41" s="11">
        <f t="shared" si="1"/>
        <v>2.9204666666666665</v>
      </c>
      <c r="I41" s="11">
        <f t="shared" si="1"/>
        <v>38.509723333333348</v>
      </c>
      <c r="J41" s="11">
        <f t="shared" si="1"/>
        <v>50.27153666666667</v>
      </c>
      <c r="K41" s="31">
        <f t="shared" si="1"/>
        <v>0</v>
      </c>
      <c r="L41" s="9"/>
      <c r="M41" s="24" t="str">
        <f>+IF(ISERROR(AVERAGE(M8:M37)),"",AVERAGE(M8:M37))</f>
        <v/>
      </c>
      <c r="N41" s="25" t="str">
        <f>+IF(ISERROR(AVERAGE(N8:N37)),"",AVERAGE(N8:N37))</f>
        <v/>
      </c>
    </row>
    <row r="42" spans="1:14" x14ac:dyDescent="0.25">
      <c r="A42" s="12" t="s">
        <v>21</v>
      </c>
      <c r="B42" s="13">
        <f t="shared" ref="B42:K42" si="2">+MAX(B8:B37)</f>
        <v>94.827299999999994</v>
      </c>
      <c r="C42" s="13">
        <f t="shared" si="2"/>
        <v>1.0954999999999999</v>
      </c>
      <c r="D42" s="13">
        <f t="shared" si="2"/>
        <v>0.23</v>
      </c>
      <c r="E42" s="13">
        <f t="shared" si="2"/>
        <v>1.3101</v>
      </c>
      <c r="F42" s="13">
        <f t="shared" si="2"/>
        <v>4.4067999999999996</v>
      </c>
      <c r="G42" s="64">
        <f t="shared" si="2"/>
        <v>277.5437</v>
      </c>
      <c r="H42" s="64">
        <f t="shared" si="2"/>
        <v>6.7838000000000003</v>
      </c>
      <c r="I42" s="64">
        <f t="shared" si="2"/>
        <v>38.652099999999997</v>
      </c>
      <c r="J42" s="64">
        <f t="shared" si="2"/>
        <v>50.3446</v>
      </c>
      <c r="K42" s="65">
        <f t="shared" si="2"/>
        <v>0</v>
      </c>
      <c r="L42" s="9"/>
      <c r="M42" s="26">
        <f>+MAX(M8:M37)</f>
        <v>0</v>
      </c>
      <c r="N42" s="27">
        <f>+MAX(N8:N37)</f>
        <v>0</v>
      </c>
    </row>
    <row r="43" spans="1:14" ht="15.75" thickBot="1" x14ac:dyDescent="0.3">
      <c r="A43" s="14" t="s">
        <v>22</v>
      </c>
      <c r="B43" s="18">
        <f t="shared" ref="B43:K43" si="3">IF(ISERROR(STDEV(B8:B37)),"",STDEV(B8:B37))</f>
        <v>0.18949544321697995</v>
      </c>
      <c r="C43" s="18">
        <f t="shared" si="3"/>
        <v>1.6424975375687888E-2</v>
      </c>
      <c r="D43" s="18">
        <f t="shared" si="3"/>
        <v>4.166941600124794E-3</v>
      </c>
      <c r="E43" s="18">
        <f t="shared" si="3"/>
        <v>1.7248508181369145E-2</v>
      </c>
      <c r="F43" s="18">
        <f t="shared" si="3"/>
        <v>0.1745825083732189</v>
      </c>
      <c r="G43" s="18">
        <f t="shared" si="3"/>
        <v>11.15837197216697</v>
      </c>
      <c r="H43" s="18">
        <f t="shared" si="3"/>
        <v>1.7222278273200105</v>
      </c>
      <c r="I43" s="18">
        <f t="shared" si="3"/>
        <v>6.0527780360775066E-2</v>
      </c>
      <c r="J43" s="18">
        <f t="shared" si="3"/>
        <v>3.5851701093035281E-2</v>
      </c>
      <c r="K43" s="33">
        <f t="shared" si="3"/>
        <v>0</v>
      </c>
      <c r="L43" s="9"/>
      <c r="M43" s="28" t="str">
        <f>IF(ISERROR(STDEV(M8:M37)),"",STDEV(M8:M37))</f>
        <v/>
      </c>
      <c r="N43" s="29" t="str">
        <f>IF(ISERROR(STDEV(N8:N37)),"",STDEV(N8:N37))</f>
        <v/>
      </c>
    </row>
    <row r="44" spans="1:14" ht="8.25" customHeight="1" x14ac:dyDescent="0.25">
      <c r="A44" s="15"/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</row>
    <row r="45" spans="1:14" x14ac:dyDescent="0.25">
      <c r="A45" s="17" t="s">
        <v>23</v>
      </c>
      <c r="B45" s="139"/>
      <c r="C45" s="140"/>
      <c r="D45" s="140"/>
      <c r="E45" s="140"/>
      <c r="F45" s="140"/>
      <c r="G45" s="140"/>
      <c r="H45" s="140"/>
      <c r="I45" s="140"/>
      <c r="J45" s="140"/>
      <c r="K45" s="140"/>
      <c r="L45" s="140"/>
      <c r="M45" s="140"/>
      <c r="N45" s="141"/>
    </row>
    <row r="46" spans="1:14" x14ac:dyDescent="0.25">
      <c r="A46" s="15"/>
      <c r="B46" s="142"/>
      <c r="C46" s="143"/>
      <c r="D46" s="143"/>
      <c r="E46" s="143"/>
      <c r="F46" s="143"/>
      <c r="G46" s="143"/>
      <c r="H46" s="143"/>
      <c r="I46" s="143"/>
      <c r="J46" s="143"/>
      <c r="K46" s="143"/>
      <c r="L46" s="143"/>
      <c r="M46" s="143"/>
      <c r="N46" s="144"/>
    </row>
    <row r="47" spans="1:14" x14ac:dyDescent="0.25">
      <c r="A47" s="15"/>
      <c r="B47" s="142"/>
      <c r="C47" s="143"/>
      <c r="D47" s="143"/>
      <c r="E47" s="143"/>
      <c r="F47" s="143"/>
      <c r="G47" s="143"/>
      <c r="H47" s="143"/>
      <c r="I47" s="143"/>
      <c r="J47" s="143"/>
      <c r="K47" s="143"/>
      <c r="L47" s="143"/>
      <c r="M47" s="143"/>
      <c r="N47" s="144"/>
    </row>
    <row r="48" spans="1:14" x14ac:dyDescent="0.25">
      <c r="A48" s="15"/>
      <c r="B48" s="142"/>
      <c r="C48" s="143"/>
      <c r="D48" s="143"/>
      <c r="E48" s="143"/>
      <c r="F48" s="143"/>
      <c r="G48" s="143"/>
      <c r="H48" s="143"/>
      <c r="I48" s="143"/>
      <c r="J48" s="143"/>
      <c r="K48" s="143"/>
      <c r="L48" s="143"/>
      <c r="M48" s="143"/>
      <c r="N48" s="144"/>
    </row>
    <row r="49" spans="1:14" x14ac:dyDescent="0.25">
      <c r="A49" s="15"/>
      <c r="B49" s="145"/>
      <c r="C49" s="146"/>
      <c r="D49" s="146"/>
      <c r="E49" s="146"/>
      <c r="F49" s="146"/>
      <c r="G49" s="146"/>
      <c r="H49" s="146"/>
      <c r="I49" s="146"/>
      <c r="J49" s="146"/>
      <c r="K49" s="146"/>
      <c r="L49" s="146"/>
      <c r="M49" s="146"/>
      <c r="N49" s="147"/>
    </row>
  </sheetData>
  <protectedRanges>
    <protectedRange sqref="A5:L5 A3:B4 L4" name="Rango1"/>
    <protectedRange sqref="C4:K4" name="Rango1_1"/>
    <protectedRange sqref="C3:L3" name="Rango1_2"/>
  </protectedRanges>
  <mergeCells count="9">
    <mergeCell ref="A38:K38"/>
    <mergeCell ref="B45:N49"/>
    <mergeCell ref="A1:N1"/>
    <mergeCell ref="A3:B3"/>
    <mergeCell ref="A4:B4"/>
    <mergeCell ref="A5:B5"/>
    <mergeCell ref="C5:D5"/>
    <mergeCell ref="C3:N3"/>
    <mergeCell ref="C4:N4"/>
  </mergeCells>
  <dataValidations disablePrompts="1" count="3">
    <dataValidation type="list" allowBlank="1" showInputMessage="1" showErrorMessage="1" sqref="C5:D5">
      <formula1>regiones</formula1>
    </dataValidation>
    <dataValidation type="date" operator="greaterThan" allowBlank="1" showInputMessage="1" showErrorMessage="1" errorTitle="Error" error="Sólo formato de fecha, por ejemplo: 01/06/12 o 1-6-12." sqref="A8:A37">
      <formula1>40909</formula1>
    </dataValidation>
    <dataValidation type="decimal" allowBlank="1" showInputMessage="1" showErrorMessage="1" errorTitle="Error" error="El valor deberá estar entre 0 y 100" sqref="B8:F37 N8">
      <formula1>0</formula1>
      <formula2>100</formula2>
    </dataValidation>
  </dataValidations>
  <printOptions horizontalCentered="1" verticalCentered="1"/>
  <pageMargins left="0.70866141732283472" right="0.82677165354330717" top="0.47244094488188981" bottom="0.43307086614173229" header="0.31496062992125984" footer="0.31496062992125984"/>
  <pageSetup scale="72" orientation="landscape" r:id="rId1"/>
  <ignoredErrors>
    <ignoredError sqref="B40:N43 A8 A9:A37" unlockedFormula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4"/>
  <sheetViews>
    <sheetView showGridLines="0" view="pageBreakPreview" topLeftCell="A13" zoomScale="60" zoomScaleNormal="100" workbookViewId="0">
      <selection activeCell="L34" sqref="L34"/>
    </sheetView>
  </sheetViews>
  <sheetFormatPr baseColWidth="10" defaultRowHeight="15" x14ac:dyDescent="0.25"/>
  <sheetData>
    <row r="1" spans="1:14" ht="32.25" customHeight="1" x14ac:dyDescent="0.25">
      <c r="A1" s="163" t="s">
        <v>28</v>
      </c>
      <c r="B1" s="164"/>
      <c r="C1" s="164"/>
      <c r="D1" s="164"/>
      <c r="E1" s="164"/>
      <c r="F1" s="164"/>
      <c r="G1" s="164"/>
      <c r="H1" s="164"/>
      <c r="I1" s="164"/>
      <c r="J1" s="164"/>
      <c r="K1" s="165"/>
    </row>
    <row r="2" spans="1:14" x14ac:dyDescent="0.25">
      <c r="A2" s="152" t="s">
        <v>1</v>
      </c>
      <c r="B2" s="166"/>
      <c r="C2" s="153" t="s">
        <v>27</v>
      </c>
      <c r="D2" s="153"/>
      <c r="E2" s="153"/>
      <c r="F2" s="153"/>
      <c r="G2" s="153"/>
      <c r="H2" s="153"/>
      <c r="I2" s="153"/>
      <c r="J2" s="153"/>
      <c r="K2" s="153"/>
    </row>
    <row r="3" spans="1:14" x14ac:dyDescent="0.25">
      <c r="A3" s="152" t="s">
        <v>2</v>
      </c>
      <c r="B3" s="166"/>
      <c r="C3" s="153" t="s">
        <v>26</v>
      </c>
      <c r="D3" s="153"/>
      <c r="E3" s="153"/>
      <c r="F3" s="153"/>
      <c r="G3" s="153"/>
      <c r="H3" s="153"/>
      <c r="I3" s="153"/>
      <c r="J3" s="153"/>
      <c r="K3" s="153"/>
      <c r="L3" s="153"/>
      <c r="M3" s="153"/>
      <c r="N3" s="153"/>
    </row>
    <row r="4" spans="1:14" x14ac:dyDescent="0.25">
      <c r="A4" s="152" t="s">
        <v>3</v>
      </c>
      <c r="B4" s="152"/>
      <c r="C4" s="153" t="s">
        <v>4</v>
      </c>
      <c r="D4" s="153"/>
      <c r="E4" s="34"/>
      <c r="F4" s="34"/>
      <c r="G4" s="34"/>
      <c r="H4" s="34"/>
      <c r="I4" s="34"/>
      <c r="J4" s="34"/>
      <c r="K4" s="34"/>
    </row>
    <row r="5" spans="1:14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4" ht="39" thickBot="1" x14ac:dyDescent="0.3">
      <c r="A6" s="42" t="s">
        <v>5</v>
      </c>
      <c r="B6" s="43" t="s">
        <v>6</v>
      </c>
      <c r="C6" s="43" t="s">
        <v>7</v>
      </c>
      <c r="D6" s="43" t="s">
        <v>8</v>
      </c>
      <c r="E6" s="44" t="s">
        <v>9</v>
      </c>
      <c r="F6" s="43" t="s">
        <v>10</v>
      </c>
      <c r="G6" s="43" t="s">
        <v>11</v>
      </c>
      <c r="H6" s="43" t="s">
        <v>12</v>
      </c>
      <c r="I6" s="43" t="s">
        <v>13</v>
      </c>
      <c r="J6" s="43" t="s">
        <v>14</v>
      </c>
      <c r="K6" s="69" t="s">
        <v>15</v>
      </c>
    </row>
    <row r="7" spans="1:14" x14ac:dyDescent="0.25">
      <c r="A7" s="45">
        <v>41365</v>
      </c>
      <c r="B7" s="46"/>
      <c r="C7" s="47"/>
      <c r="D7" s="47"/>
      <c r="E7" s="47"/>
      <c r="F7" s="48"/>
      <c r="G7" s="121">
        <v>257.69080000000002</v>
      </c>
      <c r="H7" s="122">
        <v>4.5129000000000001</v>
      </c>
      <c r="I7" s="46"/>
      <c r="J7" s="48"/>
      <c r="K7" s="126">
        <v>0</v>
      </c>
    </row>
    <row r="8" spans="1:14" x14ac:dyDescent="0.25">
      <c r="A8" s="49">
        <f>+A7+1</f>
        <v>41366</v>
      </c>
      <c r="B8" s="50"/>
      <c r="C8" s="41"/>
      <c r="D8" s="41"/>
      <c r="E8" s="41"/>
      <c r="F8" s="51"/>
      <c r="G8" s="120">
        <v>270.15350000000001</v>
      </c>
      <c r="H8" s="123">
        <v>2.0005000000000002</v>
      </c>
      <c r="I8" s="50"/>
      <c r="J8" s="51"/>
      <c r="K8" s="127">
        <v>0</v>
      </c>
    </row>
    <row r="9" spans="1:14" x14ac:dyDescent="0.25">
      <c r="A9" s="49">
        <f>+A8+1</f>
        <v>41367</v>
      </c>
      <c r="B9" s="50"/>
      <c r="C9" s="41"/>
      <c r="D9" s="41"/>
      <c r="E9" s="41"/>
      <c r="F9" s="51"/>
      <c r="G9" s="120">
        <v>273.75979999999998</v>
      </c>
      <c r="H9" s="123">
        <v>5.0614999999999997</v>
      </c>
      <c r="I9" s="50"/>
      <c r="J9" s="51"/>
      <c r="K9" s="127">
        <v>0</v>
      </c>
    </row>
    <row r="10" spans="1:14" x14ac:dyDescent="0.25">
      <c r="A10" s="49">
        <f t="shared" ref="A10:A36" si="0">+A9+1</f>
        <v>41368</v>
      </c>
      <c r="B10" s="50"/>
      <c r="C10" s="41"/>
      <c r="D10" s="41"/>
      <c r="E10" s="41"/>
      <c r="F10" s="51"/>
      <c r="G10" s="120">
        <v>275.3639</v>
      </c>
      <c r="H10" s="123">
        <v>3.1533000000000002</v>
      </c>
      <c r="I10" s="50"/>
      <c r="J10" s="51"/>
      <c r="K10" s="127">
        <v>0</v>
      </c>
    </row>
    <row r="11" spans="1:14" x14ac:dyDescent="0.25">
      <c r="A11" s="49">
        <f t="shared" si="0"/>
        <v>41369</v>
      </c>
      <c r="B11" s="50"/>
      <c r="C11" s="41"/>
      <c r="D11" s="41"/>
      <c r="E11" s="41"/>
      <c r="F11" s="51"/>
      <c r="G11" s="120">
        <v>273.04509999999999</v>
      </c>
      <c r="H11" s="123">
        <v>1.3756999999999999</v>
      </c>
      <c r="I11" s="50"/>
      <c r="J11" s="51"/>
      <c r="K11" s="127">
        <v>0</v>
      </c>
    </row>
    <row r="12" spans="1:14" x14ac:dyDescent="0.25">
      <c r="A12" s="49">
        <f t="shared" si="0"/>
        <v>41370</v>
      </c>
      <c r="B12" s="50"/>
      <c r="C12" s="41"/>
      <c r="D12" s="41"/>
      <c r="E12" s="41"/>
      <c r="F12" s="51"/>
      <c r="G12" s="120">
        <v>272.23169999999999</v>
      </c>
      <c r="H12" s="123">
        <v>2.3247</v>
      </c>
      <c r="I12" s="50"/>
      <c r="J12" s="51"/>
      <c r="K12" s="127">
        <v>0</v>
      </c>
    </row>
    <row r="13" spans="1:14" x14ac:dyDescent="0.25">
      <c r="A13" s="49">
        <f t="shared" si="0"/>
        <v>41371</v>
      </c>
      <c r="B13" s="50"/>
      <c r="C13" s="41"/>
      <c r="D13" s="41"/>
      <c r="E13" s="41"/>
      <c r="F13" s="51"/>
      <c r="G13" s="120">
        <v>274.34780000000001</v>
      </c>
      <c r="H13" s="123">
        <v>1.4315</v>
      </c>
      <c r="I13" s="50"/>
      <c r="J13" s="51"/>
      <c r="K13" s="127">
        <v>0</v>
      </c>
    </row>
    <row r="14" spans="1:14" x14ac:dyDescent="0.25">
      <c r="A14" s="49">
        <f t="shared" si="0"/>
        <v>41372</v>
      </c>
      <c r="B14" s="50"/>
      <c r="C14" s="41"/>
      <c r="D14" s="41"/>
      <c r="E14" s="41"/>
      <c r="F14" s="51"/>
      <c r="G14" s="120">
        <v>274.74369999999999</v>
      </c>
      <c r="H14" s="123">
        <v>2.5285000000000002</v>
      </c>
      <c r="I14" s="50"/>
      <c r="J14" s="51"/>
      <c r="K14" s="127">
        <v>0</v>
      </c>
    </row>
    <row r="15" spans="1:14" x14ac:dyDescent="0.25">
      <c r="A15" s="49">
        <f t="shared" si="0"/>
        <v>41373</v>
      </c>
      <c r="B15" s="50"/>
      <c r="C15" s="41"/>
      <c r="D15" s="41"/>
      <c r="E15" s="41"/>
      <c r="F15" s="51"/>
      <c r="G15" s="120">
        <v>276.85759999999999</v>
      </c>
      <c r="H15" s="123">
        <v>4.1397000000000004</v>
      </c>
      <c r="I15" s="50"/>
      <c r="J15" s="51"/>
      <c r="K15" s="127">
        <v>0</v>
      </c>
    </row>
    <row r="16" spans="1:14" x14ac:dyDescent="0.25">
      <c r="A16" s="49">
        <f t="shared" si="0"/>
        <v>41374</v>
      </c>
      <c r="B16" s="50"/>
      <c r="C16" s="41"/>
      <c r="D16" s="41"/>
      <c r="E16" s="41"/>
      <c r="F16" s="51"/>
      <c r="G16" s="120">
        <v>277.55630000000002</v>
      </c>
      <c r="H16" s="123">
        <v>5.3232999999999997</v>
      </c>
      <c r="I16" s="50"/>
      <c r="J16" s="51"/>
      <c r="K16" s="127">
        <v>0</v>
      </c>
    </row>
    <row r="17" spans="1:11" x14ac:dyDescent="0.25">
      <c r="A17" s="49">
        <f t="shared" si="0"/>
        <v>41375</v>
      </c>
      <c r="B17" s="50"/>
      <c r="C17" s="41"/>
      <c r="D17" s="41"/>
      <c r="E17" s="41"/>
      <c r="F17" s="51"/>
      <c r="G17" s="120">
        <v>280.27760000000001</v>
      </c>
      <c r="H17" s="123">
        <v>3.4767000000000001</v>
      </c>
      <c r="I17" s="50"/>
      <c r="J17" s="51"/>
      <c r="K17" s="127">
        <v>0</v>
      </c>
    </row>
    <row r="18" spans="1:11" x14ac:dyDescent="0.25">
      <c r="A18" s="49">
        <f t="shared" si="0"/>
        <v>41376</v>
      </c>
      <c r="B18" s="50"/>
      <c r="C18" s="41"/>
      <c r="D18" s="41"/>
      <c r="E18" s="41"/>
      <c r="F18" s="51"/>
      <c r="G18" s="120">
        <v>273.7072</v>
      </c>
      <c r="H18" s="123">
        <v>3.0895000000000001</v>
      </c>
      <c r="I18" s="50"/>
      <c r="J18" s="51"/>
      <c r="K18" s="127">
        <v>0</v>
      </c>
    </row>
    <row r="19" spans="1:11" x14ac:dyDescent="0.25">
      <c r="A19" s="49">
        <f t="shared" si="0"/>
        <v>41377</v>
      </c>
      <c r="B19" s="50"/>
      <c r="C19" s="41"/>
      <c r="D19" s="41"/>
      <c r="E19" s="41"/>
      <c r="F19" s="51"/>
      <c r="G19" s="120">
        <v>274.392</v>
      </c>
      <c r="H19" s="123">
        <v>2.2938999999999998</v>
      </c>
      <c r="I19" s="50"/>
      <c r="J19" s="51"/>
      <c r="K19" s="127">
        <v>0</v>
      </c>
    </row>
    <row r="20" spans="1:11" x14ac:dyDescent="0.25">
      <c r="A20" s="49">
        <f t="shared" si="0"/>
        <v>41378</v>
      </c>
      <c r="B20" s="50"/>
      <c r="C20" s="41"/>
      <c r="D20" s="41"/>
      <c r="E20" s="41"/>
      <c r="F20" s="51"/>
      <c r="G20" s="120">
        <v>274.75700000000001</v>
      </c>
      <c r="H20" s="123">
        <v>4.8129</v>
      </c>
      <c r="I20" s="50"/>
      <c r="J20" s="51"/>
      <c r="K20" s="127">
        <v>0</v>
      </c>
    </row>
    <row r="21" spans="1:11" x14ac:dyDescent="0.25">
      <c r="A21" s="49">
        <f t="shared" si="0"/>
        <v>41379</v>
      </c>
      <c r="B21" s="50"/>
      <c r="C21" s="41"/>
      <c r="D21" s="41"/>
      <c r="E21" s="41"/>
      <c r="F21" s="51"/>
      <c r="G21" s="120">
        <v>272.94009999999997</v>
      </c>
      <c r="H21" s="123">
        <v>4.8949999999999996</v>
      </c>
      <c r="I21" s="50"/>
      <c r="J21" s="51"/>
      <c r="K21" s="127">
        <v>0</v>
      </c>
    </row>
    <row r="22" spans="1:11" x14ac:dyDescent="0.25">
      <c r="A22" s="49">
        <f t="shared" si="0"/>
        <v>41380</v>
      </c>
      <c r="B22" s="50"/>
      <c r="C22" s="41"/>
      <c r="D22" s="41"/>
      <c r="E22" s="41"/>
      <c r="F22" s="51"/>
      <c r="G22" s="120">
        <v>276.27980000000002</v>
      </c>
      <c r="H22" s="123">
        <v>4.3361999999999998</v>
      </c>
      <c r="I22" s="50"/>
      <c r="J22" s="51"/>
      <c r="K22" s="127">
        <v>0</v>
      </c>
    </row>
    <row r="23" spans="1:11" x14ac:dyDescent="0.25">
      <c r="A23" s="49">
        <f t="shared" si="0"/>
        <v>41381</v>
      </c>
      <c r="B23" s="50"/>
      <c r="C23" s="41"/>
      <c r="D23" s="41"/>
      <c r="E23" s="41"/>
      <c r="F23" s="51"/>
      <c r="G23" s="120">
        <v>280.51710000000003</v>
      </c>
      <c r="H23" s="123">
        <v>4.8575999999999997</v>
      </c>
      <c r="I23" s="50"/>
      <c r="J23" s="51"/>
      <c r="K23" s="127">
        <v>0</v>
      </c>
    </row>
    <row r="24" spans="1:11" x14ac:dyDescent="0.25">
      <c r="A24" s="49">
        <f t="shared" si="0"/>
        <v>41382</v>
      </c>
      <c r="B24" s="50"/>
      <c r="C24" s="41"/>
      <c r="D24" s="41"/>
      <c r="E24" s="41"/>
      <c r="F24" s="51"/>
      <c r="G24" s="120">
        <v>280.14429999999999</v>
      </c>
      <c r="H24" s="123">
        <v>6.6748000000000003</v>
      </c>
      <c r="I24" s="50"/>
      <c r="J24" s="51"/>
      <c r="K24" s="127">
        <v>0</v>
      </c>
    </row>
    <row r="25" spans="1:11" x14ac:dyDescent="0.25">
      <c r="A25" s="49">
        <f t="shared" si="0"/>
        <v>41383</v>
      </c>
      <c r="B25" s="50"/>
      <c r="C25" s="41"/>
      <c r="D25" s="41"/>
      <c r="E25" s="41"/>
      <c r="F25" s="51"/>
      <c r="G25" s="120">
        <v>280.5421</v>
      </c>
      <c r="H25" s="123">
        <v>9.3704999999999998</v>
      </c>
      <c r="I25" s="50"/>
      <c r="J25" s="51"/>
      <c r="K25" s="127">
        <v>0</v>
      </c>
    </row>
    <row r="26" spans="1:11" x14ac:dyDescent="0.25">
      <c r="A26" s="49">
        <f t="shared" si="0"/>
        <v>41384</v>
      </c>
      <c r="B26" s="50"/>
      <c r="C26" s="41"/>
      <c r="D26" s="41"/>
      <c r="E26" s="41"/>
      <c r="F26" s="51"/>
      <c r="G26" s="120">
        <v>278.35969999999998</v>
      </c>
      <c r="H26" s="123">
        <v>8.1098999999999997</v>
      </c>
      <c r="I26" s="50"/>
      <c r="J26" s="51"/>
      <c r="K26" s="127">
        <v>0</v>
      </c>
    </row>
    <row r="27" spans="1:11" x14ac:dyDescent="0.25">
      <c r="A27" s="49">
        <f t="shared" si="0"/>
        <v>41385</v>
      </c>
      <c r="B27" s="50"/>
      <c r="C27" s="41"/>
      <c r="D27" s="41"/>
      <c r="E27" s="41"/>
      <c r="F27" s="51"/>
      <c r="G27" s="120">
        <v>275.88200000000001</v>
      </c>
      <c r="H27" s="123">
        <v>4.2724000000000002</v>
      </c>
      <c r="I27" s="50"/>
      <c r="J27" s="51"/>
      <c r="K27" s="127">
        <v>0</v>
      </c>
    </row>
    <row r="28" spans="1:11" x14ac:dyDescent="0.25">
      <c r="A28" s="49">
        <f t="shared" si="0"/>
        <v>41386</v>
      </c>
      <c r="B28" s="50"/>
      <c r="C28" s="41"/>
      <c r="D28" s="41"/>
      <c r="E28" s="41"/>
      <c r="F28" s="51"/>
      <c r="G28" s="120">
        <v>272.19880000000001</v>
      </c>
      <c r="H28" s="123">
        <v>7.7286000000000001</v>
      </c>
      <c r="I28" s="50"/>
      <c r="J28" s="51"/>
      <c r="K28" s="127">
        <v>0</v>
      </c>
    </row>
    <row r="29" spans="1:11" x14ac:dyDescent="0.25">
      <c r="A29" s="49">
        <f t="shared" si="0"/>
        <v>41387</v>
      </c>
      <c r="B29" s="50"/>
      <c r="C29" s="41"/>
      <c r="D29" s="41"/>
      <c r="E29" s="41"/>
      <c r="F29" s="51"/>
      <c r="G29" s="120">
        <v>268.26139999999998</v>
      </c>
      <c r="H29" s="123">
        <v>5.8615000000000004</v>
      </c>
      <c r="I29" s="50"/>
      <c r="J29" s="51"/>
      <c r="K29" s="127">
        <v>0</v>
      </c>
    </row>
    <row r="30" spans="1:11" x14ac:dyDescent="0.25">
      <c r="A30" s="49">
        <f t="shared" si="0"/>
        <v>41388</v>
      </c>
      <c r="B30" s="50"/>
      <c r="C30" s="41"/>
      <c r="D30" s="41"/>
      <c r="E30" s="41"/>
      <c r="F30" s="51"/>
      <c r="G30" s="120">
        <v>269.4117</v>
      </c>
      <c r="H30" s="123">
        <v>5.6810999999999998</v>
      </c>
      <c r="I30" s="50"/>
      <c r="J30" s="51"/>
      <c r="K30" s="127">
        <v>0</v>
      </c>
    </row>
    <row r="31" spans="1:11" x14ac:dyDescent="0.25">
      <c r="A31" s="49">
        <f t="shared" si="0"/>
        <v>41389</v>
      </c>
      <c r="B31" s="50"/>
      <c r="C31" s="41"/>
      <c r="D31" s="41"/>
      <c r="E31" s="41"/>
      <c r="F31" s="51"/>
      <c r="G31" s="120">
        <v>274.9434</v>
      </c>
      <c r="H31" s="123">
        <v>2.9428999999999998</v>
      </c>
      <c r="I31" s="50"/>
      <c r="J31" s="51"/>
      <c r="K31" s="127">
        <v>0</v>
      </c>
    </row>
    <row r="32" spans="1:11" x14ac:dyDescent="0.25">
      <c r="A32" s="49">
        <f t="shared" si="0"/>
        <v>41390</v>
      </c>
      <c r="B32" s="50"/>
      <c r="C32" s="41"/>
      <c r="D32" s="41"/>
      <c r="E32" s="41"/>
      <c r="F32" s="51"/>
      <c r="G32" s="120">
        <v>272.73910000000001</v>
      </c>
      <c r="H32" s="123">
        <v>7.3113000000000001</v>
      </c>
      <c r="I32" s="50"/>
      <c r="J32" s="51"/>
      <c r="K32" s="127">
        <v>0</v>
      </c>
    </row>
    <row r="33" spans="1:11" x14ac:dyDescent="0.25">
      <c r="A33" s="49">
        <f t="shared" si="0"/>
        <v>41391</v>
      </c>
      <c r="B33" s="50"/>
      <c r="C33" s="41"/>
      <c r="D33" s="41"/>
      <c r="E33" s="41"/>
      <c r="F33" s="51"/>
      <c r="G33" s="120">
        <v>269.58159999999998</v>
      </c>
      <c r="H33" s="123">
        <v>7.7594000000000003</v>
      </c>
      <c r="I33" s="50"/>
      <c r="J33" s="51"/>
      <c r="K33" s="127">
        <v>0</v>
      </c>
    </row>
    <row r="34" spans="1:11" x14ac:dyDescent="0.25">
      <c r="A34" s="49">
        <f t="shared" si="0"/>
        <v>41392</v>
      </c>
      <c r="B34" s="50"/>
      <c r="C34" s="41"/>
      <c r="D34" s="41"/>
      <c r="E34" s="41"/>
      <c r="F34" s="51"/>
      <c r="G34" s="120">
        <v>270.01670000000001</v>
      </c>
      <c r="H34" s="123">
        <v>6.5412999999999997</v>
      </c>
      <c r="I34" s="50"/>
      <c r="J34" s="51"/>
      <c r="K34" s="127">
        <v>0</v>
      </c>
    </row>
    <row r="35" spans="1:11" x14ac:dyDescent="0.25">
      <c r="A35" s="49">
        <f t="shared" si="0"/>
        <v>41393</v>
      </c>
      <c r="B35" s="50"/>
      <c r="C35" s="41"/>
      <c r="D35" s="41"/>
      <c r="E35" s="41"/>
      <c r="F35" s="51"/>
      <c r="G35" s="120">
        <v>267.93220000000002</v>
      </c>
      <c r="H35" s="123">
        <v>6.6578999999999997</v>
      </c>
      <c r="I35" s="50"/>
      <c r="J35" s="51"/>
      <c r="K35" s="127">
        <v>0</v>
      </c>
    </row>
    <row r="36" spans="1:11" x14ac:dyDescent="0.25">
      <c r="A36" s="71">
        <f t="shared" si="0"/>
        <v>41394</v>
      </c>
      <c r="B36" s="72"/>
      <c r="C36" s="73"/>
      <c r="D36" s="73"/>
      <c r="E36" s="73"/>
      <c r="F36" s="74"/>
      <c r="G36" s="124">
        <v>268.05059999999997</v>
      </c>
      <c r="H36" s="125">
        <v>7.1132999999999997</v>
      </c>
      <c r="I36" s="72"/>
      <c r="J36" s="74"/>
      <c r="K36" s="128">
        <v>0</v>
      </c>
    </row>
    <row r="37" spans="1:11" x14ac:dyDescent="0.25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</row>
    <row r="38" spans="1:11" ht="15.75" thickBot="1" x14ac:dyDescent="0.3">
      <c r="A38" s="52" t="s">
        <v>21</v>
      </c>
      <c r="B38" s="18"/>
      <c r="C38" s="53"/>
      <c r="D38" s="53"/>
      <c r="E38" s="53"/>
      <c r="F38" s="53"/>
      <c r="G38" s="53">
        <f>+MAX(G7:G36)</f>
        <v>280.5421</v>
      </c>
      <c r="H38" s="53">
        <f>+MAX(H7:H36)</f>
        <v>9.3704999999999998</v>
      </c>
      <c r="I38" s="53"/>
      <c r="J38" s="53"/>
      <c r="K38" s="53">
        <f>+MAX(K7:K36)</f>
        <v>0</v>
      </c>
    </row>
    <row r="39" spans="1:11" x14ac:dyDescent="0.25">
      <c r="A39" s="15"/>
      <c r="B39" s="16"/>
      <c r="C39" s="16"/>
      <c r="D39" s="16"/>
      <c r="E39" s="16"/>
      <c r="F39" s="16"/>
      <c r="G39" s="16"/>
      <c r="H39" s="16"/>
      <c r="I39" s="16"/>
      <c r="J39" s="16"/>
      <c r="K39" s="16"/>
    </row>
    <row r="40" spans="1:11" x14ac:dyDescent="0.25">
      <c r="A40" s="17" t="s">
        <v>23</v>
      </c>
      <c r="B40" s="154"/>
      <c r="C40" s="155"/>
      <c r="D40" s="155"/>
      <c r="E40" s="155"/>
      <c r="F40" s="155"/>
      <c r="G40" s="155"/>
      <c r="H40" s="155"/>
      <c r="I40" s="155"/>
      <c r="J40" s="155"/>
      <c r="K40" s="156"/>
    </row>
    <row r="41" spans="1:11" x14ac:dyDescent="0.25">
      <c r="A41" s="15"/>
      <c r="B41" s="157"/>
      <c r="C41" s="158"/>
      <c r="D41" s="158"/>
      <c r="E41" s="158"/>
      <c r="F41" s="158"/>
      <c r="G41" s="158"/>
      <c r="H41" s="158"/>
      <c r="I41" s="158"/>
      <c r="J41" s="158"/>
      <c r="K41" s="159"/>
    </row>
    <row r="42" spans="1:11" x14ac:dyDescent="0.25">
      <c r="A42" s="15"/>
      <c r="B42" s="157"/>
      <c r="C42" s="158"/>
      <c r="D42" s="158"/>
      <c r="E42" s="158"/>
      <c r="F42" s="158"/>
      <c r="G42" s="158"/>
      <c r="H42" s="158"/>
      <c r="I42" s="158"/>
      <c r="J42" s="158"/>
      <c r="K42" s="159"/>
    </row>
    <row r="43" spans="1:11" x14ac:dyDescent="0.25">
      <c r="A43" s="15"/>
      <c r="B43" s="157"/>
      <c r="C43" s="158"/>
      <c r="D43" s="158"/>
      <c r="E43" s="158"/>
      <c r="F43" s="158"/>
      <c r="G43" s="158"/>
      <c r="H43" s="158"/>
      <c r="I43" s="158"/>
      <c r="J43" s="158"/>
      <c r="K43" s="159"/>
    </row>
    <row r="44" spans="1:11" x14ac:dyDescent="0.25">
      <c r="A44" s="15"/>
      <c r="B44" s="160"/>
      <c r="C44" s="161"/>
      <c r="D44" s="161"/>
      <c r="E44" s="161"/>
      <c r="F44" s="161"/>
      <c r="G44" s="161"/>
      <c r="H44" s="161"/>
      <c r="I44" s="161"/>
      <c r="J44" s="161"/>
      <c r="K44" s="162"/>
    </row>
  </sheetData>
  <protectedRanges>
    <protectedRange sqref="A2:B4" name="Rango1"/>
    <protectedRange sqref="C4:K4" name="Rango1_1"/>
    <protectedRange sqref="C2:K2" name="Rango1_1_1"/>
    <protectedRange sqref="L3" name="Rango1_3"/>
    <protectedRange sqref="C3:K3" name="Rango1_1_2"/>
  </protectedRanges>
  <mergeCells count="8">
    <mergeCell ref="B40:K44"/>
    <mergeCell ref="A1:K1"/>
    <mergeCell ref="A2:B2"/>
    <mergeCell ref="C2:K2"/>
    <mergeCell ref="A3:B3"/>
    <mergeCell ref="C3:N3"/>
    <mergeCell ref="A4:B4"/>
    <mergeCell ref="C4:D4"/>
  </mergeCells>
  <dataValidations count="3">
    <dataValidation type="date" operator="greaterThan" allowBlank="1" showInputMessage="1" showErrorMessage="1" errorTitle="Error" error="Sólo formato de fecha, por ejemplo: 01/06/12 o 1-6-12." sqref="A7:A36">
      <formula1>40909</formula1>
    </dataValidation>
    <dataValidation type="decimal" allowBlank="1" showInputMessage="1" showErrorMessage="1" errorTitle="Error" error="El valor tiene que estar entre 0 y 100" sqref="B7:F36">
      <formula1>0</formula1>
      <formula2>100</formula2>
    </dataValidation>
    <dataValidation type="list" allowBlank="1" showInputMessage="1" showErrorMessage="1" sqref="C4:D4">
      <formula1>regiones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70" orientation="landscape" r:id="rId1"/>
  <colBreaks count="1" manualBreakCount="1">
    <brk id="11" max="1048575" man="1"/>
  </colBreaks>
  <ignoredErrors>
    <ignoredError sqref="A8:A36" unlockedFormula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4"/>
  <sheetViews>
    <sheetView showGridLines="0" tabSelected="1" view="pageBreakPreview" zoomScale="60" zoomScaleNormal="100" workbookViewId="0">
      <selection activeCell="L31" sqref="L31"/>
    </sheetView>
  </sheetViews>
  <sheetFormatPr baseColWidth="10" defaultRowHeight="15" x14ac:dyDescent="0.25"/>
  <sheetData>
    <row r="1" spans="1:14" ht="32.25" customHeight="1" x14ac:dyDescent="0.25">
      <c r="A1" s="176" t="s">
        <v>29</v>
      </c>
      <c r="B1" s="177"/>
      <c r="C1" s="177"/>
      <c r="D1" s="177"/>
      <c r="E1" s="177"/>
      <c r="F1" s="177"/>
      <c r="G1" s="177"/>
      <c r="H1" s="177"/>
      <c r="I1" s="177"/>
      <c r="J1" s="177"/>
      <c r="K1" s="178"/>
    </row>
    <row r="2" spans="1:14" x14ac:dyDescent="0.25">
      <c r="A2" s="152" t="s">
        <v>1</v>
      </c>
      <c r="B2" s="166"/>
      <c r="C2" s="153" t="s">
        <v>27</v>
      </c>
      <c r="D2" s="153"/>
      <c r="E2" s="153"/>
      <c r="F2" s="153"/>
      <c r="G2" s="153"/>
      <c r="H2" s="153"/>
      <c r="I2" s="153"/>
      <c r="J2" s="153"/>
      <c r="K2" s="153"/>
    </row>
    <row r="3" spans="1:14" x14ac:dyDescent="0.25">
      <c r="A3" s="152" t="s">
        <v>2</v>
      </c>
      <c r="B3" s="166"/>
      <c r="C3" s="153" t="s">
        <v>26</v>
      </c>
      <c r="D3" s="153"/>
      <c r="E3" s="153"/>
      <c r="F3" s="153"/>
      <c r="G3" s="153"/>
      <c r="H3" s="153"/>
      <c r="I3" s="153"/>
      <c r="J3" s="153"/>
      <c r="K3" s="153"/>
      <c r="L3" s="153"/>
      <c r="M3" s="153"/>
      <c r="N3" s="153"/>
    </row>
    <row r="4" spans="1:14" x14ac:dyDescent="0.25">
      <c r="A4" s="152" t="s">
        <v>3</v>
      </c>
      <c r="B4" s="152"/>
      <c r="C4" s="153" t="s">
        <v>4</v>
      </c>
      <c r="D4" s="153"/>
      <c r="E4" s="34"/>
      <c r="F4" s="34"/>
      <c r="G4" s="34"/>
      <c r="H4" s="34"/>
      <c r="I4" s="34"/>
      <c r="J4" s="34"/>
      <c r="K4" s="34"/>
    </row>
    <row r="5" spans="1:14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4" ht="39" thickBot="1" x14ac:dyDescent="0.3">
      <c r="A6" s="54" t="s">
        <v>5</v>
      </c>
      <c r="B6" s="55" t="s">
        <v>6</v>
      </c>
      <c r="C6" s="55" t="s">
        <v>7</v>
      </c>
      <c r="D6" s="55" t="s">
        <v>8</v>
      </c>
      <c r="E6" s="56" t="s">
        <v>9</v>
      </c>
      <c r="F6" s="55" t="s">
        <v>10</v>
      </c>
      <c r="G6" s="55" t="s">
        <v>11</v>
      </c>
      <c r="H6" s="55" t="s">
        <v>12</v>
      </c>
      <c r="I6" s="55" t="s">
        <v>13</v>
      </c>
      <c r="J6" s="55" t="s">
        <v>14</v>
      </c>
      <c r="K6" s="70" t="s">
        <v>15</v>
      </c>
    </row>
    <row r="7" spans="1:14" x14ac:dyDescent="0.25">
      <c r="A7" s="45">
        <v>41365</v>
      </c>
      <c r="B7" s="46"/>
      <c r="C7" s="47"/>
      <c r="D7" s="47"/>
      <c r="E7" s="47"/>
      <c r="F7" s="48"/>
      <c r="G7" s="130">
        <v>193.0264</v>
      </c>
      <c r="H7" s="131">
        <v>0</v>
      </c>
      <c r="I7" s="46"/>
      <c r="J7" s="48"/>
      <c r="K7" s="135">
        <v>0</v>
      </c>
    </row>
    <row r="8" spans="1:14" x14ac:dyDescent="0.25">
      <c r="A8" s="49">
        <f>+A7+1</f>
        <v>41366</v>
      </c>
      <c r="B8" s="50"/>
      <c r="C8" s="41"/>
      <c r="D8" s="41"/>
      <c r="E8" s="41"/>
      <c r="F8" s="51"/>
      <c r="G8" s="129">
        <v>195.8879</v>
      </c>
      <c r="H8" s="132">
        <v>0</v>
      </c>
      <c r="I8" s="50"/>
      <c r="J8" s="51"/>
      <c r="K8" s="136">
        <v>0</v>
      </c>
    </row>
    <row r="9" spans="1:14" x14ac:dyDescent="0.25">
      <c r="A9" s="49">
        <f>+A8+1</f>
        <v>41367</v>
      </c>
      <c r="B9" s="50"/>
      <c r="C9" s="41"/>
      <c r="D9" s="41"/>
      <c r="E9" s="41"/>
      <c r="F9" s="51"/>
      <c r="G9" s="129">
        <v>266.21820000000002</v>
      </c>
      <c r="H9" s="132">
        <v>0</v>
      </c>
      <c r="I9" s="50"/>
      <c r="J9" s="51"/>
      <c r="K9" s="136">
        <v>0</v>
      </c>
    </row>
    <row r="10" spans="1:14" x14ac:dyDescent="0.25">
      <c r="A10" s="49">
        <f t="shared" ref="A10:A36" si="0">+A9+1</f>
        <v>41368</v>
      </c>
      <c r="B10" s="50"/>
      <c r="C10" s="41"/>
      <c r="D10" s="41"/>
      <c r="E10" s="41"/>
      <c r="F10" s="51"/>
      <c r="G10" s="129">
        <v>263.79230000000001</v>
      </c>
      <c r="H10" s="132">
        <v>0</v>
      </c>
      <c r="I10" s="50"/>
      <c r="J10" s="51"/>
      <c r="K10" s="136">
        <v>0</v>
      </c>
    </row>
    <row r="11" spans="1:14" x14ac:dyDescent="0.25">
      <c r="A11" s="49">
        <f t="shared" si="0"/>
        <v>41369</v>
      </c>
      <c r="B11" s="50"/>
      <c r="C11" s="41"/>
      <c r="D11" s="41"/>
      <c r="E11" s="41"/>
      <c r="F11" s="51"/>
      <c r="G11" s="129">
        <v>266.43529999999998</v>
      </c>
      <c r="H11" s="132">
        <v>0</v>
      </c>
      <c r="I11" s="50"/>
      <c r="J11" s="51"/>
      <c r="K11" s="136">
        <v>0</v>
      </c>
    </row>
    <row r="12" spans="1:14" x14ac:dyDescent="0.25">
      <c r="A12" s="49">
        <f t="shared" si="0"/>
        <v>41370</v>
      </c>
      <c r="B12" s="50"/>
      <c r="C12" s="41"/>
      <c r="D12" s="41"/>
      <c r="E12" s="41"/>
      <c r="F12" s="51"/>
      <c r="G12" s="129">
        <v>263.42910000000001</v>
      </c>
      <c r="H12" s="132">
        <v>0</v>
      </c>
      <c r="I12" s="50"/>
      <c r="J12" s="51"/>
      <c r="K12" s="136">
        <v>0</v>
      </c>
    </row>
    <row r="13" spans="1:14" x14ac:dyDescent="0.25">
      <c r="A13" s="49">
        <f t="shared" si="0"/>
        <v>41371</v>
      </c>
      <c r="B13" s="50"/>
      <c r="C13" s="41"/>
      <c r="D13" s="41"/>
      <c r="E13" s="41"/>
      <c r="F13" s="51"/>
      <c r="G13" s="129">
        <v>268.10210000000001</v>
      </c>
      <c r="H13" s="132">
        <v>0</v>
      </c>
      <c r="I13" s="50"/>
      <c r="J13" s="51"/>
      <c r="K13" s="136">
        <v>0</v>
      </c>
    </row>
    <row r="14" spans="1:14" x14ac:dyDescent="0.25">
      <c r="A14" s="49">
        <f t="shared" si="0"/>
        <v>41372</v>
      </c>
      <c r="B14" s="50"/>
      <c r="C14" s="41"/>
      <c r="D14" s="41"/>
      <c r="E14" s="41"/>
      <c r="F14" s="51"/>
      <c r="G14" s="129">
        <v>267.3374</v>
      </c>
      <c r="H14" s="132">
        <v>0</v>
      </c>
      <c r="I14" s="50"/>
      <c r="J14" s="51"/>
      <c r="K14" s="136">
        <v>0</v>
      </c>
    </row>
    <row r="15" spans="1:14" x14ac:dyDescent="0.25">
      <c r="A15" s="49">
        <f t="shared" si="0"/>
        <v>41373</v>
      </c>
      <c r="B15" s="50"/>
      <c r="C15" s="41"/>
      <c r="D15" s="41"/>
      <c r="E15" s="41"/>
      <c r="F15" s="51"/>
      <c r="G15" s="129">
        <v>271.84109999999998</v>
      </c>
      <c r="H15" s="132">
        <v>0</v>
      </c>
      <c r="I15" s="50"/>
      <c r="J15" s="51"/>
      <c r="K15" s="136">
        <v>0</v>
      </c>
    </row>
    <row r="16" spans="1:14" x14ac:dyDescent="0.25">
      <c r="A16" s="49">
        <f t="shared" si="0"/>
        <v>41374</v>
      </c>
      <c r="B16" s="50"/>
      <c r="C16" s="41"/>
      <c r="D16" s="41"/>
      <c r="E16" s="41"/>
      <c r="F16" s="51"/>
      <c r="G16" s="129">
        <v>272.3175</v>
      </c>
      <c r="H16" s="132">
        <v>0</v>
      </c>
      <c r="I16" s="50"/>
      <c r="J16" s="51"/>
      <c r="K16" s="136">
        <v>0</v>
      </c>
    </row>
    <row r="17" spans="1:11" x14ac:dyDescent="0.25">
      <c r="A17" s="49">
        <f t="shared" si="0"/>
        <v>41375</v>
      </c>
      <c r="B17" s="50"/>
      <c r="C17" s="41"/>
      <c r="D17" s="41"/>
      <c r="E17" s="41"/>
      <c r="F17" s="51"/>
      <c r="G17" s="129">
        <v>272.07119999999998</v>
      </c>
      <c r="H17" s="132">
        <v>0</v>
      </c>
      <c r="I17" s="50"/>
      <c r="J17" s="51"/>
      <c r="K17" s="136">
        <v>0</v>
      </c>
    </row>
    <row r="18" spans="1:11" x14ac:dyDescent="0.25">
      <c r="A18" s="49">
        <f t="shared" si="0"/>
        <v>41376</v>
      </c>
      <c r="B18" s="50"/>
      <c r="C18" s="41"/>
      <c r="D18" s="41"/>
      <c r="E18" s="41"/>
      <c r="F18" s="51"/>
      <c r="G18" s="129">
        <v>269.80759999999998</v>
      </c>
      <c r="H18" s="132">
        <v>0</v>
      </c>
      <c r="I18" s="50"/>
      <c r="J18" s="51"/>
      <c r="K18" s="136">
        <v>0</v>
      </c>
    </row>
    <row r="19" spans="1:11" x14ac:dyDescent="0.25">
      <c r="A19" s="49">
        <f t="shared" si="0"/>
        <v>41377</v>
      </c>
      <c r="B19" s="50"/>
      <c r="C19" s="41"/>
      <c r="D19" s="41"/>
      <c r="E19" s="41"/>
      <c r="F19" s="51"/>
      <c r="G19" s="129">
        <v>269.96629999999999</v>
      </c>
      <c r="H19" s="132">
        <v>0</v>
      </c>
      <c r="I19" s="50"/>
      <c r="J19" s="51"/>
      <c r="K19" s="136">
        <v>0</v>
      </c>
    </row>
    <row r="20" spans="1:11" x14ac:dyDescent="0.25">
      <c r="A20" s="49">
        <f t="shared" si="0"/>
        <v>41378</v>
      </c>
      <c r="B20" s="50"/>
      <c r="C20" s="41"/>
      <c r="D20" s="41"/>
      <c r="E20" s="41"/>
      <c r="F20" s="51"/>
      <c r="G20" s="129">
        <v>268.96429999999998</v>
      </c>
      <c r="H20" s="132">
        <v>0</v>
      </c>
      <c r="I20" s="50"/>
      <c r="J20" s="51"/>
      <c r="K20" s="136">
        <v>0</v>
      </c>
    </row>
    <row r="21" spans="1:11" x14ac:dyDescent="0.25">
      <c r="A21" s="49">
        <f t="shared" si="0"/>
        <v>41379</v>
      </c>
      <c r="B21" s="50"/>
      <c r="C21" s="41"/>
      <c r="D21" s="41"/>
      <c r="E21" s="41"/>
      <c r="F21" s="51"/>
      <c r="G21" s="129">
        <v>262.99709999999999</v>
      </c>
      <c r="H21" s="132">
        <v>0.28010000000000002</v>
      </c>
      <c r="I21" s="50"/>
      <c r="J21" s="51"/>
      <c r="K21" s="136">
        <v>0</v>
      </c>
    </row>
    <row r="22" spans="1:11" x14ac:dyDescent="0.25">
      <c r="A22" s="49">
        <f t="shared" si="0"/>
        <v>41380</v>
      </c>
      <c r="B22" s="50"/>
      <c r="C22" s="41"/>
      <c r="D22" s="41"/>
      <c r="E22" s="41"/>
      <c r="F22" s="51"/>
      <c r="G22" s="129">
        <v>263.77969999999999</v>
      </c>
      <c r="H22" s="132">
        <v>0.53239999999999998</v>
      </c>
      <c r="I22" s="50"/>
      <c r="J22" s="51"/>
      <c r="K22" s="136">
        <v>0</v>
      </c>
    </row>
    <row r="23" spans="1:11" x14ac:dyDescent="0.25">
      <c r="A23" s="49">
        <f t="shared" si="0"/>
        <v>41381</v>
      </c>
      <c r="B23" s="50"/>
      <c r="C23" s="41"/>
      <c r="D23" s="41"/>
      <c r="E23" s="41"/>
      <c r="F23" s="51"/>
      <c r="G23" s="129">
        <v>271.94330000000002</v>
      </c>
      <c r="H23" s="132">
        <v>0.37619999999999998</v>
      </c>
      <c r="I23" s="50"/>
      <c r="J23" s="51"/>
      <c r="K23" s="136">
        <v>0</v>
      </c>
    </row>
    <row r="24" spans="1:11" x14ac:dyDescent="0.25">
      <c r="A24" s="49">
        <f t="shared" si="0"/>
        <v>41382</v>
      </c>
      <c r="B24" s="50"/>
      <c r="C24" s="41"/>
      <c r="D24" s="41"/>
      <c r="E24" s="41"/>
      <c r="F24" s="51"/>
      <c r="G24" s="129">
        <v>275.9658</v>
      </c>
      <c r="H24" s="132">
        <v>0.97750000000000004</v>
      </c>
      <c r="I24" s="50"/>
      <c r="J24" s="51"/>
      <c r="K24" s="136">
        <v>0</v>
      </c>
    </row>
    <row r="25" spans="1:11" x14ac:dyDescent="0.25">
      <c r="A25" s="49">
        <f t="shared" si="0"/>
        <v>41383</v>
      </c>
      <c r="B25" s="50"/>
      <c r="C25" s="41"/>
      <c r="D25" s="41"/>
      <c r="E25" s="41"/>
      <c r="F25" s="51"/>
      <c r="G25" s="129">
        <v>274.12439999999998</v>
      </c>
      <c r="H25" s="132">
        <v>1.1014999999999999</v>
      </c>
      <c r="I25" s="50"/>
      <c r="J25" s="51"/>
      <c r="K25" s="136">
        <v>0</v>
      </c>
    </row>
    <row r="26" spans="1:11" x14ac:dyDescent="0.25">
      <c r="A26" s="49">
        <f t="shared" si="0"/>
        <v>41384</v>
      </c>
      <c r="B26" s="50"/>
      <c r="C26" s="41"/>
      <c r="D26" s="41"/>
      <c r="E26" s="41"/>
      <c r="F26" s="51"/>
      <c r="G26" s="129">
        <v>200.8158</v>
      </c>
      <c r="H26" s="132">
        <v>0.18329999999999999</v>
      </c>
      <c r="I26" s="50"/>
      <c r="J26" s="51"/>
      <c r="K26" s="136">
        <v>0</v>
      </c>
    </row>
    <row r="27" spans="1:11" x14ac:dyDescent="0.25">
      <c r="A27" s="49">
        <f t="shared" si="0"/>
        <v>41385</v>
      </c>
      <c r="B27" s="50"/>
      <c r="C27" s="41"/>
      <c r="D27" s="41"/>
      <c r="E27" s="41"/>
      <c r="F27" s="51"/>
      <c r="G27" s="129">
        <v>265.35649999999998</v>
      </c>
      <c r="H27" s="132">
        <v>0</v>
      </c>
      <c r="I27" s="50"/>
      <c r="J27" s="51"/>
      <c r="K27" s="136">
        <v>0</v>
      </c>
    </row>
    <row r="28" spans="1:11" x14ac:dyDescent="0.25">
      <c r="A28" s="49">
        <f t="shared" si="0"/>
        <v>41386</v>
      </c>
      <c r="B28" s="50"/>
      <c r="C28" s="41"/>
      <c r="D28" s="41"/>
      <c r="E28" s="41"/>
      <c r="F28" s="51"/>
      <c r="G28" s="129">
        <v>263.97640000000001</v>
      </c>
      <c r="H28" s="132">
        <v>9.4999999999999998E-3</v>
      </c>
      <c r="I28" s="50"/>
      <c r="J28" s="51"/>
      <c r="K28" s="136">
        <v>0</v>
      </c>
    </row>
    <row r="29" spans="1:11" x14ac:dyDescent="0.25">
      <c r="A29" s="49">
        <f t="shared" si="0"/>
        <v>41387</v>
      </c>
      <c r="B29" s="50"/>
      <c r="C29" s="41"/>
      <c r="D29" s="41"/>
      <c r="E29" s="41"/>
      <c r="F29" s="51"/>
      <c r="G29" s="129">
        <v>262.2758</v>
      </c>
      <c r="H29" s="132">
        <v>1.2298</v>
      </c>
      <c r="I29" s="50"/>
      <c r="J29" s="51"/>
      <c r="K29" s="136">
        <v>0</v>
      </c>
    </row>
    <row r="30" spans="1:11" x14ac:dyDescent="0.25">
      <c r="A30" s="49">
        <f t="shared" si="0"/>
        <v>41388</v>
      </c>
      <c r="B30" s="50"/>
      <c r="C30" s="41"/>
      <c r="D30" s="41"/>
      <c r="E30" s="41"/>
      <c r="F30" s="51"/>
      <c r="G30" s="129">
        <v>263.92399999999998</v>
      </c>
      <c r="H30" s="132">
        <v>0</v>
      </c>
      <c r="I30" s="50"/>
      <c r="J30" s="51"/>
      <c r="K30" s="136">
        <v>0</v>
      </c>
    </row>
    <row r="31" spans="1:11" x14ac:dyDescent="0.25">
      <c r="A31" s="49">
        <f t="shared" si="0"/>
        <v>41389</v>
      </c>
      <c r="B31" s="50"/>
      <c r="C31" s="41"/>
      <c r="D31" s="41"/>
      <c r="E31" s="41"/>
      <c r="F31" s="51"/>
      <c r="G31" s="129">
        <v>262.57119999999998</v>
      </c>
      <c r="H31" s="132">
        <v>0</v>
      </c>
      <c r="I31" s="50"/>
      <c r="J31" s="51"/>
      <c r="K31" s="136">
        <v>0</v>
      </c>
    </row>
    <row r="32" spans="1:11" x14ac:dyDescent="0.25">
      <c r="A32" s="49">
        <f t="shared" si="0"/>
        <v>41390</v>
      </c>
      <c r="B32" s="50"/>
      <c r="C32" s="41"/>
      <c r="D32" s="41"/>
      <c r="E32" s="41"/>
      <c r="F32" s="51"/>
      <c r="G32" s="129">
        <v>264.02460000000002</v>
      </c>
      <c r="H32" s="132">
        <v>0.1789</v>
      </c>
      <c r="I32" s="50"/>
      <c r="J32" s="51"/>
      <c r="K32" s="136">
        <v>0</v>
      </c>
    </row>
    <row r="33" spans="1:11" x14ac:dyDescent="0.25">
      <c r="A33" s="49">
        <f t="shared" si="0"/>
        <v>41391</v>
      </c>
      <c r="B33" s="50"/>
      <c r="C33" s="41"/>
      <c r="D33" s="41"/>
      <c r="E33" s="41"/>
      <c r="F33" s="51"/>
      <c r="G33" s="129">
        <v>264.13369999999998</v>
      </c>
      <c r="H33" s="132">
        <v>3.4832999999999998</v>
      </c>
      <c r="I33" s="50"/>
      <c r="J33" s="51"/>
      <c r="K33" s="136">
        <v>0</v>
      </c>
    </row>
    <row r="34" spans="1:11" x14ac:dyDescent="0.25">
      <c r="A34" s="49">
        <f t="shared" si="0"/>
        <v>41392</v>
      </c>
      <c r="B34" s="50"/>
      <c r="C34" s="41"/>
      <c r="D34" s="41"/>
      <c r="E34" s="41"/>
      <c r="F34" s="51"/>
      <c r="G34" s="129">
        <v>258.77030000000002</v>
      </c>
      <c r="H34" s="132">
        <v>2.3957999999999999</v>
      </c>
      <c r="I34" s="50"/>
      <c r="J34" s="51"/>
      <c r="K34" s="136">
        <v>0</v>
      </c>
    </row>
    <row r="35" spans="1:11" x14ac:dyDescent="0.25">
      <c r="A35" s="49">
        <f t="shared" si="0"/>
        <v>41393</v>
      </c>
      <c r="B35" s="50"/>
      <c r="C35" s="41"/>
      <c r="D35" s="41"/>
      <c r="E35" s="41"/>
      <c r="F35" s="51"/>
      <c r="G35" s="129">
        <v>255.36580000000001</v>
      </c>
      <c r="H35" s="132">
        <v>2.4097</v>
      </c>
      <c r="I35" s="50"/>
      <c r="J35" s="51"/>
      <c r="K35" s="136">
        <v>0</v>
      </c>
    </row>
    <row r="36" spans="1:11" x14ac:dyDescent="0.25">
      <c r="A36" s="71">
        <f t="shared" si="0"/>
        <v>41394</v>
      </c>
      <c r="B36" s="72"/>
      <c r="C36" s="73"/>
      <c r="D36" s="73"/>
      <c r="E36" s="73"/>
      <c r="F36" s="74"/>
      <c r="G36" s="133">
        <v>260.41860000000003</v>
      </c>
      <c r="H36" s="134">
        <v>3.0287000000000002</v>
      </c>
      <c r="I36" s="72"/>
      <c r="J36" s="74"/>
      <c r="K36" s="137">
        <v>0</v>
      </c>
    </row>
    <row r="37" spans="1:11" x14ac:dyDescent="0.25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</row>
    <row r="38" spans="1:11" ht="15.75" thickBot="1" x14ac:dyDescent="0.3">
      <c r="A38" s="52" t="s">
        <v>19</v>
      </c>
      <c r="B38" s="18"/>
      <c r="C38" s="53"/>
      <c r="D38" s="53"/>
      <c r="E38" s="53"/>
      <c r="F38" s="53"/>
      <c r="G38" s="53">
        <f>+MIN(G7:G36)</f>
        <v>193.0264</v>
      </c>
      <c r="H38" s="53">
        <f>+MIN(H7:H36)</f>
        <v>0</v>
      </c>
      <c r="I38" s="53"/>
      <c r="J38" s="53"/>
      <c r="K38" s="53">
        <f>+MIN(K7:K36)</f>
        <v>0</v>
      </c>
    </row>
    <row r="39" spans="1:11" x14ac:dyDescent="0.25">
      <c r="A39" s="15"/>
      <c r="B39" s="16"/>
      <c r="C39" s="16"/>
      <c r="D39" s="16"/>
      <c r="E39" s="16"/>
      <c r="F39" s="16"/>
      <c r="G39" s="16"/>
      <c r="H39" s="16"/>
      <c r="I39" s="16"/>
      <c r="J39" s="16"/>
      <c r="K39" s="16"/>
    </row>
    <row r="40" spans="1:11" x14ac:dyDescent="0.25">
      <c r="A40" s="17" t="s">
        <v>23</v>
      </c>
      <c r="B40" s="167"/>
      <c r="C40" s="168"/>
      <c r="D40" s="168"/>
      <c r="E40" s="168"/>
      <c r="F40" s="168"/>
      <c r="G40" s="168"/>
      <c r="H40" s="168"/>
      <c r="I40" s="168"/>
      <c r="J40" s="168"/>
      <c r="K40" s="169"/>
    </row>
    <row r="41" spans="1:11" x14ac:dyDescent="0.25">
      <c r="A41" s="15"/>
      <c r="B41" s="170"/>
      <c r="C41" s="171"/>
      <c r="D41" s="171"/>
      <c r="E41" s="171"/>
      <c r="F41" s="171"/>
      <c r="G41" s="171"/>
      <c r="H41" s="171"/>
      <c r="I41" s="171"/>
      <c r="J41" s="171"/>
      <c r="K41" s="172"/>
    </row>
    <row r="42" spans="1:11" x14ac:dyDescent="0.25">
      <c r="A42" s="15"/>
      <c r="B42" s="170"/>
      <c r="C42" s="171"/>
      <c r="D42" s="171"/>
      <c r="E42" s="171"/>
      <c r="F42" s="171"/>
      <c r="G42" s="171"/>
      <c r="H42" s="171"/>
      <c r="I42" s="171"/>
      <c r="J42" s="171"/>
      <c r="K42" s="172"/>
    </row>
    <row r="43" spans="1:11" x14ac:dyDescent="0.25">
      <c r="A43" s="15"/>
      <c r="B43" s="170"/>
      <c r="C43" s="171"/>
      <c r="D43" s="171"/>
      <c r="E43" s="171"/>
      <c r="F43" s="171"/>
      <c r="G43" s="171"/>
      <c r="H43" s="171"/>
      <c r="I43" s="171"/>
      <c r="J43" s="171"/>
      <c r="K43" s="172"/>
    </row>
    <row r="44" spans="1:11" x14ac:dyDescent="0.25">
      <c r="A44" s="15"/>
      <c r="B44" s="173"/>
      <c r="C44" s="174"/>
      <c r="D44" s="174"/>
      <c r="E44" s="174"/>
      <c r="F44" s="174"/>
      <c r="G44" s="174"/>
      <c r="H44" s="174"/>
      <c r="I44" s="174"/>
      <c r="J44" s="174"/>
      <c r="K44" s="175"/>
    </row>
  </sheetData>
  <protectedRanges>
    <protectedRange sqref="A2:B4" name="Rango1"/>
    <protectedRange sqref="C4:K4" name="Rango1_1"/>
    <protectedRange sqref="C2:K2" name="Rango1_1_1"/>
    <protectedRange sqref="L3" name="Rango1_3"/>
    <protectedRange sqref="C3:K3" name="Rango1_1_2"/>
  </protectedRanges>
  <mergeCells count="8">
    <mergeCell ref="B40:K44"/>
    <mergeCell ref="A1:K1"/>
    <mergeCell ref="A2:B2"/>
    <mergeCell ref="C2:K2"/>
    <mergeCell ref="A3:B3"/>
    <mergeCell ref="C3:N3"/>
    <mergeCell ref="A4:B4"/>
    <mergeCell ref="C4:D4"/>
  </mergeCells>
  <dataValidations disablePrompts="1" count="3">
    <dataValidation type="list" allowBlank="1" showInputMessage="1" showErrorMessage="1" sqref="C4:D4">
      <formula1>regiones</formula1>
    </dataValidation>
    <dataValidation type="decimal" allowBlank="1" showInputMessage="1" showErrorMessage="1" errorTitle="Error" error="El valor tiene que estar entre 0 y 100" sqref="B7:F36">
      <formula1>0</formula1>
      <formula2>100</formula2>
    </dataValidation>
    <dataValidation type="date" operator="greaterThan" allowBlank="1" showInputMessage="1" showErrorMessage="1" errorTitle="Error" error="Sólo formato de fecha, por ejemplo: 01/06/12 o 1-6-12." sqref="A7:A36">
      <formula1>40909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69" orientation="landscape" r:id="rId1"/>
  <ignoredErrors>
    <ignoredError sqref="A8:A36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9</vt:i4>
      </vt:variant>
    </vt:vector>
  </HeadingPairs>
  <TitlesOfParts>
    <vt:vector size="18" baseType="lpstr">
      <vt:lpstr>Caracol Criogénica</vt:lpstr>
      <vt:lpstr>Máximos Car Crio</vt:lpstr>
      <vt:lpstr>Mínimos Car Crio</vt:lpstr>
      <vt:lpstr>Caracol Reynosa Arguelles</vt:lpstr>
      <vt:lpstr>Máximos Car Rey</vt:lpstr>
      <vt:lpstr>Mínimos Car Rey</vt:lpstr>
      <vt:lpstr>Los Indios</vt:lpstr>
      <vt:lpstr>Máximos LI</vt:lpstr>
      <vt:lpstr>Mínimos LI</vt:lpstr>
      <vt:lpstr>'Caracol Criogénica'!Área_de_impresión</vt:lpstr>
      <vt:lpstr>'Caracol Reynosa Arguelles'!Área_de_impresión</vt:lpstr>
      <vt:lpstr>'Los Indios'!Área_de_impresión</vt:lpstr>
      <vt:lpstr>'Máximos Car Crio'!Área_de_impresión</vt:lpstr>
      <vt:lpstr>'Máximos Car Rey'!Área_de_impresión</vt:lpstr>
      <vt:lpstr>'Máximos LI'!Área_de_impresión</vt:lpstr>
      <vt:lpstr>'Mínimos Car Crio'!Área_de_impresión</vt:lpstr>
      <vt:lpstr>'Mínimos Car Rey'!Área_de_impresión</vt:lpstr>
      <vt:lpstr>'Mínimos LI'!Área_de_impresión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</dc:creator>
  <cp:lastModifiedBy>Veronica Luna Sabas</cp:lastModifiedBy>
  <cp:lastPrinted>2012-11-08T00:37:16Z</cp:lastPrinted>
  <dcterms:created xsi:type="dcterms:W3CDTF">2012-06-19T15:23:28Z</dcterms:created>
  <dcterms:modified xsi:type="dcterms:W3CDTF">2015-06-11T23:08:43Z</dcterms:modified>
</cp:coreProperties>
</file>