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3\"/>
    </mc:Choice>
  </mc:AlternateContent>
  <bookViews>
    <workbookView xWindow="10215" yWindow="105" windowWidth="10305" windowHeight="7980" tabRatio="933" firstSheet="1" activeTab="8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Criogénica'!$A$1:$O$53</definedName>
    <definedName name="_xlnm.Print_Area" localSheetId="3">'Caracol Reynosa Arguelles'!$A$1:$O$52</definedName>
    <definedName name="_xlnm.Print_Area" localSheetId="6">'Los Indios'!$A$1:$O$52</definedName>
    <definedName name="_xlnm.Print_Area" localSheetId="1">'Máximos Car Crio'!$A$1:$L$48</definedName>
    <definedName name="_xlnm.Print_Area" localSheetId="4">'Máximos Car Rey'!$A$1:$L$48</definedName>
    <definedName name="_xlnm.Print_Area" localSheetId="7">'Máximos LI'!$A$1:$L$48</definedName>
    <definedName name="_xlnm.Print_Area" localSheetId="2">'Mínimos Car Crio'!$A$1:$L$47</definedName>
    <definedName name="_xlnm.Print_Area" localSheetId="5">'Mínimos Car Rey'!$A$1:$L$48</definedName>
    <definedName name="_xlnm.Print_Area" localSheetId="8">'Mínimos LI'!$A$1:$L$47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8" i="10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M41" i="1" l="1"/>
  <c r="N41" i="1"/>
  <c r="M42" i="1"/>
  <c r="N42" i="1"/>
  <c r="M43" i="1"/>
  <c r="N43" i="1"/>
  <c r="M44" i="1"/>
  <c r="N44" i="1"/>
  <c r="A10" i="4" l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3" i="4"/>
  <c r="A23" i="5" s="1"/>
  <c r="A24" i="4"/>
  <c r="A25" i="4"/>
  <c r="A25" i="5" s="1"/>
  <c r="A26" i="4"/>
  <c r="A27" i="4"/>
  <c r="A27" i="5" s="1"/>
  <c r="A28" i="4"/>
  <c r="A28" i="5" s="1"/>
  <c r="A29" i="4"/>
  <c r="A29" i="5" s="1"/>
  <c r="A30" i="4"/>
  <c r="A30" i="5" s="1"/>
  <c r="A31" i="4"/>
  <c r="A31" i="5" s="1"/>
  <c r="A32" i="4"/>
  <c r="A33" i="4"/>
  <c r="A33" i="5" s="1"/>
  <c r="A34" i="4"/>
  <c r="A34" i="5" s="1"/>
  <c r="A35" i="4"/>
  <c r="A35" i="5" s="1"/>
  <c r="A36" i="4"/>
  <c r="A36" i="5" s="1"/>
  <c r="A37" i="4"/>
  <c r="A37" i="5" s="1"/>
  <c r="A38" i="4"/>
  <c r="A38" i="5" s="1"/>
  <c r="A24" i="5"/>
  <c r="A32" i="5"/>
  <c r="A10" i="5"/>
  <c r="A22" i="5"/>
  <c r="A26" i="5"/>
  <c r="A9" i="4"/>
  <c r="A9" i="5" s="1"/>
  <c r="H39" i="6"/>
  <c r="H39" i="7" l="1"/>
  <c r="H39" i="11" l="1"/>
  <c r="G39" i="11"/>
  <c r="K39" i="11"/>
  <c r="K39" i="10"/>
  <c r="H39" i="10"/>
  <c r="G39" i="10"/>
  <c r="K39" i="9" l="1"/>
  <c r="H39" i="9"/>
  <c r="G39" i="9"/>
  <c r="K39" i="7"/>
  <c r="G39" i="7"/>
  <c r="K39" i="6"/>
  <c r="G39" i="6"/>
  <c r="K39" i="8"/>
  <c r="H39" i="8"/>
  <c r="G39" i="8"/>
  <c r="A8" i="4" l="1"/>
  <c r="A8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G44" i="5" l="1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G41" i="5" l="1"/>
  <c r="G42" i="5"/>
  <c r="G43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<sst xmlns="http://schemas.openxmlformats.org/spreadsheetml/2006/main" count="198" uniqueCount="30">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</sst>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50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Neutral 2" xfId="40"/>
    <cellStyle name="Normal" xfId="0" builtinId="0"/>
    <cellStyle name="Normal 2" xfId="3"/>
    <cellStyle name="Normal 2 2" xfId="46"/>
    <cellStyle name="Normal 3" xfId="48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activeCell="M8" sqref="M8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66" t="s">
        <v>1</v>
      </c>
      <c r="B3" s="166"/>
      <c r="C3" s="168" t="s">
        <v>27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2</v>
      </c>
      <c r="B4" s="166"/>
      <c r="C4" s="168" t="s">
        <v>24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 x14ac:dyDescent="0.25">
      <c r="A5" s="167" t="s">
        <v>3</v>
      </c>
      <c r="B5" s="167"/>
      <c r="C5" s="168" t="s">
        <v>4</v>
      </c>
      <c r="D5" s="168"/>
      <c r="E5" s="34"/>
      <c r="F5" s="34"/>
      <c r="G5" s="34"/>
      <c r="H5" s="34"/>
      <c r="I5" s="34"/>
      <c r="J5" s="34"/>
      <c r="K5" s="34"/>
      <c r="L5" s="34"/>
      <c r="M5" s="35"/>
      <c r="N5" s="35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76" t="s">
        <v>16</v>
      </c>
      <c r="N7" s="77" t="s">
        <v>17</v>
      </c>
    </row>
    <row r="8" spans="1:14" x14ac:dyDescent="0.25">
      <c r="A8" s="37">
        <v>41334</v>
      </c>
      <c r="B8" s="65">
        <v>93.520700000000005</v>
      </c>
      <c r="C8" s="70">
        <v>1.0790999999999999</v>
      </c>
      <c r="D8" s="70">
        <v>0.2349</v>
      </c>
      <c r="E8" s="70">
        <v>1.3140000000000001</v>
      </c>
      <c r="F8" s="70">
        <v>5.1585999999999999</v>
      </c>
      <c r="G8" s="81">
        <v>203.58449999999999</v>
      </c>
      <c r="H8" s="83">
        <v>4.6085000000000003</v>
      </c>
      <c r="I8" s="70">
        <v>38.753799999999998</v>
      </c>
      <c r="J8" s="70">
        <v>50.393099999999997</v>
      </c>
      <c r="K8" s="85">
        <v>0</v>
      </c>
      <c r="L8" s="21"/>
      <c r="M8" s="41">
        <v>1.1399999999999999</v>
      </c>
      <c r="N8" s="41">
        <v>0.1</v>
      </c>
    </row>
    <row r="9" spans="1:14" x14ac:dyDescent="0.25">
      <c r="A9" s="37">
        <f>+A8+1</f>
        <v>41335</v>
      </c>
      <c r="B9" s="63">
        <v>93.606200000000001</v>
      </c>
      <c r="C9" s="66">
        <v>1.0931</v>
      </c>
      <c r="D9" s="67">
        <v>0.22889999999999999</v>
      </c>
      <c r="E9" s="66">
        <v>1.3220000000000001</v>
      </c>
      <c r="F9" s="66">
        <v>5.0670999999999999</v>
      </c>
      <c r="G9" s="82">
        <v>203.3758</v>
      </c>
      <c r="H9" s="84">
        <v>4.4531999999999998</v>
      </c>
      <c r="I9" s="66">
        <v>38.723700000000001</v>
      </c>
      <c r="J9" s="67">
        <v>50.369100000000003</v>
      </c>
      <c r="K9" s="85">
        <v>0</v>
      </c>
      <c r="L9" s="21"/>
      <c r="M9" s="40"/>
      <c r="N9" s="40"/>
    </row>
    <row r="10" spans="1:14" x14ac:dyDescent="0.25">
      <c r="A10" s="37">
        <f>+A9+1</f>
        <v>41336</v>
      </c>
      <c r="B10" s="63">
        <v>93.613200000000006</v>
      </c>
      <c r="C10" s="66">
        <v>1.1031</v>
      </c>
      <c r="D10" s="67">
        <v>0.22950000000000001</v>
      </c>
      <c r="E10" s="66">
        <v>1.3326</v>
      </c>
      <c r="F10" s="66">
        <v>5.0507</v>
      </c>
      <c r="G10" s="82">
        <v>203.33690000000001</v>
      </c>
      <c r="H10" s="84">
        <v>4.0335000000000001</v>
      </c>
      <c r="I10" s="66">
        <v>38.714399999999998</v>
      </c>
      <c r="J10" s="67">
        <v>50.3566</v>
      </c>
      <c r="K10" s="85">
        <v>0</v>
      </c>
      <c r="L10" s="21"/>
      <c r="M10" s="40"/>
      <c r="N10" s="40"/>
    </row>
    <row r="11" spans="1:14" x14ac:dyDescent="0.25">
      <c r="A11" s="37">
        <f t="shared" ref="A11:A38" si="0">+A10+1</f>
        <v>41337</v>
      </c>
      <c r="B11" s="63">
        <v>93.544600000000003</v>
      </c>
      <c r="C11" s="66">
        <v>1.0961000000000001</v>
      </c>
      <c r="D11" s="67">
        <v>0.2301</v>
      </c>
      <c r="E11" s="66">
        <v>1.3263</v>
      </c>
      <c r="F11" s="66">
        <v>5.1090999999999998</v>
      </c>
      <c r="G11" s="82">
        <v>203.6311</v>
      </c>
      <c r="H11" s="84">
        <v>4.0613999999999999</v>
      </c>
      <c r="I11" s="66">
        <v>38.742800000000003</v>
      </c>
      <c r="J11" s="67">
        <v>50.377299999999998</v>
      </c>
      <c r="K11" s="85">
        <v>0</v>
      </c>
      <c r="L11" s="21"/>
      <c r="M11" s="40"/>
      <c r="N11" s="40"/>
    </row>
    <row r="12" spans="1:14" x14ac:dyDescent="0.25">
      <c r="A12" s="37">
        <f t="shared" si="0"/>
        <v>41338</v>
      </c>
      <c r="B12" s="63">
        <v>93.528400000000005</v>
      </c>
      <c r="C12" s="66">
        <v>1.099</v>
      </c>
      <c r="D12" s="67">
        <v>0.23080000000000001</v>
      </c>
      <c r="E12" s="66">
        <v>1.3298000000000001</v>
      </c>
      <c r="F12" s="66">
        <v>5.1288</v>
      </c>
      <c r="G12" s="82">
        <v>203.7595</v>
      </c>
      <c r="H12" s="84">
        <v>4.1646000000000001</v>
      </c>
      <c r="I12" s="66">
        <v>38.743200000000002</v>
      </c>
      <c r="J12" s="67">
        <v>50.375300000000003</v>
      </c>
      <c r="K12" s="85">
        <v>0</v>
      </c>
      <c r="L12" s="21"/>
      <c r="M12" s="40"/>
      <c r="N12" s="40"/>
    </row>
    <row r="13" spans="1:14" x14ac:dyDescent="0.25">
      <c r="A13" s="37">
        <f t="shared" si="0"/>
        <v>41339</v>
      </c>
      <c r="B13" s="63">
        <v>93.604699999999994</v>
      </c>
      <c r="C13" s="66">
        <v>1.0968</v>
      </c>
      <c r="D13" s="67">
        <v>0.23169999999999999</v>
      </c>
      <c r="E13" s="66">
        <v>1.3285</v>
      </c>
      <c r="F13" s="66">
        <v>5.0648</v>
      </c>
      <c r="G13" s="82">
        <v>203.2062</v>
      </c>
      <c r="H13" s="84">
        <v>4.3308999999999997</v>
      </c>
      <c r="I13" s="66">
        <v>38.718899999999998</v>
      </c>
      <c r="J13" s="67">
        <v>50.362499999999997</v>
      </c>
      <c r="K13" s="85">
        <v>0</v>
      </c>
      <c r="L13" s="21"/>
      <c r="M13" s="40"/>
      <c r="N13" s="40"/>
    </row>
    <row r="14" spans="1:14" x14ac:dyDescent="0.25">
      <c r="A14" s="37">
        <f t="shared" si="0"/>
        <v>41340</v>
      </c>
      <c r="B14" s="63">
        <v>93.563599999999994</v>
      </c>
      <c r="C14" s="66">
        <v>1.0965</v>
      </c>
      <c r="D14" s="67">
        <v>0.23219999999999999</v>
      </c>
      <c r="E14" s="66">
        <v>1.3287</v>
      </c>
      <c r="F14" s="66">
        <v>5.1021000000000001</v>
      </c>
      <c r="G14" s="82">
        <v>203.45500000000001</v>
      </c>
      <c r="H14" s="84">
        <v>3.9028</v>
      </c>
      <c r="I14" s="66">
        <v>38.731699999999996</v>
      </c>
      <c r="J14" s="67">
        <v>50.369900000000001</v>
      </c>
      <c r="K14" s="85">
        <v>0</v>
      </c>
      <c r="L14" s="21"/>
      <c r="M14" s="40"/>
      <c r="N14" s="40"/>
    </row>
    <row r="15" spans="1:14" x14ac:dyDescent="0.25">
      <c r="A15" s="37">
        <f t="shared" si="0"/>
        <v>41341</v>
      </c>
      <c r="B15" s="63">
        <v>93.578400000000002</v>
      </c>
      <c r="C15" s="66">
        <v>1.0894999999999999</v>
      </c>
      <c r="D15" s="66">
        <v>0.2321</v>
      </c>
      <c r="E15" s="66">
        <v>1.3214999999999999</v>
      </c>
      <c r="F15" s="66">
        <v>5.0956000000000001</v>
      </c>
      <c r="G15" s="82">
        <v>203.41849999999999</v>
      </c>
      <c r="H15" s="84">
        <v>3.5737000000000001</v>
      </c>
      <c r="I15" s="66">
        <v>38.7318</v>
      </c>
      <c r="J15" s="67">
        <v>50.3748</v>
      </c>
      <c r="K15" s="85">
        <v>0</v>
      </c>
      <c r="L15" s="21"/>
      <c r="M15" s="40"/>
      <c r="N15" s="40"/>
    </row>
    <row r="16" spans="1:14" x14ac:dyDescent="0.25">
      <c r="A16" s="37">
        <f t="shared" si="0"/>
        <v>41342</v>
      </c>
      <c r="B16" s="63">
        <v>93.63</v>
      </c>
      <c r="C16" s="66">
        <v>1.0892999999999999</v>
      </c>
      <c r="D16" s="66">
        <v>0.23150000000000001</v>
      </c>
      <c r="E16" s="66">
        <v>1.3208</v>
      </c>
      <c r="F16" s="66">
        <v>5.0453000000000001</v>
      </c>
      <c r="G16" s="82">
        <v>203.27979999999999</v>
      </c>
      <c r="H16" s="84">
        <v>3.3639000000000001</v>
      </c>
      <c r="I16" s="66">
        <v>38.717399999999998</v>
      </c>
      <c r="J16" s="67">
        <v>50.366799999999998</v>
      </c>
      <c r="K16" s="85">
        <v>0</v>
      </c>
      <c r="L16" s="21"/>
      <c r="M16" s="40"/>
      <c r="N16" s="40"/>
    </row>
    <row r="17" spans="1:14" x14ac:dyDescent="0.25">
      <c r="A17" s="37">
        <f t="shared" si="0"/>
        <v>41343</v>
      </c>
      <c r="B17" s="63">
        <v>93.559799999999996</v>
      </c>
      <c r="C17" s="66">
        <v>1.0914999999999999</v>
      </c>
      <c r="D17" s="66">
        <v>0.2283</v>
      </c>
      <c r="E17" s="66">
        <v>1.3198000000000001</v>
      </c>
      <c r="F17" s="66">
        <v>5.1108000000000002</v>
      </c>
      <c r="G17" s="82">
        <v>203.6755</v>
      </c>
      <c r="H17" s="84">
        <v>2.8243</v>
      </c>
      <c r="I17" s="66">
        <v>38.739800000000002</v>
      </c>
      <c r="J17" s="67">
        <v>50.3797</v>
      </c>
      <c r="K17" s="85">
        <v>0</v>
      </c>
      <c r="L17" s="21"/>
      <c r="M17" s="40"/>
      <c r="N17" s="40"/>
    </row>
    <row r="18" spans="1:14" x14ac:dyDescent="0.25">
      <c r="A18" s="37">
        <f t="shared" si="0"/>
        <v>41344</v>
      </c>
      <c r="B18" s="63">
        <v>93.627399999999994</v>
      </c>
      <c r="C18" s="66">
        <v>1.0873999999999999</v>
      </c>
      <c r="D18" s="66">
        <v>0.2316</v>
      </c>
      <c r="E18" s="66">
        <v>1.319</v>
      </c>
      <c r="F18" s="66">
        <v>5.0521000000000003</v>
      </c>
      <c r="G18" s="82">
        <v>203.10900000000001</v>
      </c>
      <c r="H18" s="84">
        <v>3.51</v>
      </c>
      <c r="I18" s="66">
        <v>38.718499999999999</v>
      </c>
      <c r="J18" s="67">
        <v>50.3688</v>
      </c>
      <c r="K18" s="85">
        <v>0</v>
      </c>
      <c r="L18" s="21"/>
      <c r="M18" s="40"/>
      <c r="N18" s="40"/>
    </row>
    <row r="19" spans="1:14" x14ac:dyDescent="0.25">
      <c r="A19" s="37">
        <f t="shared" si="0"/>
        <v>41345</v>
      </c>
      <c r="B19" s="63">
        <v>93.528400000000005</v>
      </c>
      <c r="C19" s="66">
        <v>1.0858000000000001</v>
      </c>
      <c r="D19" s="66">
        <v>0.23119999999999999</v>
      </c>
      <c r="E19" s="66">
        <v>1.3169999999999999</v>
      </c>
      <c r="F19" s="66">
        <v>5.1519000000000004</v>
      </c>
      <c r="G19" s="82">
        <v>203.45570000000001</v>
      </c>
      <c r="H19" s="84">
        <v>4.6013000000000002</v>
      </c>
      <c r="I19" s="66">
        <v>38.7485</v>
      </c>
      <c r="J19" s="67">
        <v>50.3872</v>
      </c>
      <c r="K19" s="85">
        <v>0</v>
      </c>
      <c r="L19" s="21"/>
      <c r="M19" s="40"/>
      <c r="N19" s="40"/>
    </row>
    <row r="20" spans="1:14" x14ac:dyDescent="0.25">
      <c r="A20" s="37">
        <f t="shared" si="0"/>
        <v>41346</v>
      </c>
      <c r="B20" s="63">
        <v>93.559899999999999</v>
      </c>
      <c r="C20" s="66">
        <v>1.0858000000000001</v>
      </c>
      <c r="D20" s="66">
        <v>0.23100000000000001</v>
      </c>
      <c r="E20" s="66">
        <v>1.3168</v>
      </c>
      <c r="F20" s="66">
        <v>5.1193</v>
      </c>
      <c r="G20" s="82">
        <v>203.37739999999999</v>
      </c>
      <c r="H20" s="84">
        <v>4.6002999999999998</v>
      </c>
      <c r="I20" s="66">
        <v>38.740099999999998</v>
      </c>
      <c r="J20" s="67">
        <v>50.3825</v>
      </c>
      <c r="K20" s="85">
        <v>0</v>
      </c>
      <c r="L20" s="21"/>
      <c r="M20" s="40"/>
      <c r="N20" s="40"/>
    </row>
    <row r="21" spans="1:14" x14ac:dyDescent="0.25">
      <c r="A21" s="37">
        <f t="shared" si="0"/>
        <v>41347</v>
      </c>
      <c r="B21" s="63">
        <v>93.584500000000006</v>
      </c>
      <c r="C21" s="66">
        <v>1.0883</v>
      </c>
      <c r="D21" s="66">
        <v>0.2326</v>
      </c>
      <c r="E21" s="66">
        <v>1.3209</v>
      </c>
      <c r="F21" s="66">
        <v>5.0902000000000003</v>
      </c>
      <c r="G21" s="82">
        <v>203.33109999999999</v>
      </c>
      <c r="H21" s="84">
        <v>4.6345000000000001</v>
      </c>
      <c r="I21" s="66">
        <v>38.730499999999999</v>
      </c>
      <c r="J21" s="67">
        <v>50.374499999999998</v>
      </c>
      <c r="K21" s="85">
        <v>0</v>
      </c>
      <c r="L21" s="21"/>
      <c r="M21" s="40"/>
      <c r="N21" s="40"/>
    </row>
    <row r="22" spans="1:14" x14ac:dyDescent="0.25">
      <c r="A22" s="37">
        <f t="shared" si="0"/>
        <v>41348</v>
      </c>
      <c r="B22" s="63">
        <v>93.558800000000005</v>
      </c>
      <c r="C22" s="66">
        <v>1.087</v>
      </c>
      <c r="D22" s="66">
        <v>0.2326</v>
      </c>
      <c r="E22" s="66">
        <v>1.3196000000000001</v>
      </c>
      <c r="F22" s="66">
        <v>5.1128</v>
      </c>
      <c r="G22" s="82">
        <v>203.4495</v>
      </c>
      <c r="H22" s="84">
        <v>4.4725000000000001</v>
      </c>
      <c r="I22" s="66">
        <v>38.74</v>
      </c>
      <c r="J22" s="67">
        <v>50.380899999999997</v>
      </c>
      <c r="K22" s="85">
        <v>0</v>
      </c>
      <c r="L22" s="21"/>
      <c r="M22" s="40"/>
      <c r="N22" s="40"/>
    </row>
    <row r="23" spans="1:14" x14ac:dyDescent="0.25">
      <c r="A23" s="37">
        <f t="shared" si="0"/>
        <v>41349</v>
      </c>
      <c r="B23" s="63">
        <v>93.553899999999999</v>
      </c>
      <c r="C23" s="66">
        <v>1.0860000000000001</v>
      </c>
      <c r="D23" s="66">
        <v>0.2316</v>
      </c>
      <c r="E23" s="66">
        <v>1.3176000000000001</v>
      </c>
      <c r="F23" s="66">
        <v>5.1223000000000001</v>
      </c>
      <c r="G23" s="82">
        <v>203.4753</v>
      </c>
      <c r="H23" s="84">
        <v>4.6558000000000002</v>
      </c>
      <c r="I23" s="66">
        <v>38.741799999999998</v>
      </c>
      <c r="J23" s="67">
        <v>50.383099999999999</v>
      </c>
      <c r="K23" s="85">
        <v>0</v>
      </c>
      <c r="L23" s="21"/>
      <c r="M23" s="40"/>
      <c r="N23" s="40"/>
    </row>
    <row r="24" spans="1:14" x14ac:dyDescent="0.25">
      <c r="A24" s="37">
        <f t="shared" si="0"/>
        <v>41350</v>
      </c>
      <c r="B24" s="63">
        <v>93.547600000000003</v>
      </c>
      <c r="C24" s="66">
        <v>1.0874999999999999</v>
      </c>
      <c r="D24" s="66">
        <v>0.2311</v>
      </c>
      <c r="E24" s="66">
        <v>1.3186</v>
      </c>
      <c r="F24" s="66">
        <v>5.13</v>
      </c>
      <c r="G24" s="82">
        <v>203.4229</v>
      </c>
      <c r="H24" s="84">
        <v>4.6440000000000001</v>
      </c>
      <c r="I24" s="66">
        <v>38.7425</v>
      </c>
      <c r="J24" s="67">
        <v>50.3827</v>
      </c>
      <c r="K24" s="85">
        <v>0</v>
      </c>
      <c r="L24" s="21"/>
      <c r="M24" s="40"/>
      <c r="N24" s="40"/>
    </row>
    <row r="25" spans="1:14" x14ac:dyDescent="0.25">
      <c r="A25" s="37">
        <f t="shared" si="0"/>
        <v>41351</v>
      </c>
      <c r="B25" s="63">
        <v>93.509399999999999</v>
      </c>
      <c r="C25" s="66">
        <v>1.0909</v>
      </c>
      <c r="D25" s="66">
        <v>0.23080000000000001</v>
      </c>
      <c r="E25" s="66">
        <v>1.3216000000000001</v>
      </c>
      <c r="F25" s="66">
        <v>5.1658999999999997</v>
      </c>
      <c r="G25" s="82">
        <v>203.50710000000001</v>
      </c>
      <c r="H25" s="84">
        <v>5.5552000000000001</v>
      </c>
      <c r="I25" s="66">
        <v>38.751100000000001</v>
      </c>
      <c r="J25" s="67">
        <v>50.3855</v>
      </c>
      <c r="K25" s="85">
        <v>0</v>
      </c>
      <c r="L25" s="21"/>
      <c r="M25" s="40"/>
      <c r="N25" s="40"/>
    </row>
    <row r="26" spans="1:14" x14ac:dyDescent="0.25">
      <c r="A26" s="37">
        <f t="shared" si="0"/>
        <v>41352</v>
      </c>
      <c r="B26" s="63">
        <v>93.592699999999994</v>
      </c>
      <c r="C26" s="66">
        <v>1.0872999999999999</v>
      </c>
      <c r="D26" s="66">
        <v>0.2329</v>
      </c>
      <c r="E26" s="66">
        <v>1.3203</v>
      </c>
      <c r="F26" s="66">
        <v>5.0736999999999997</v>
      </c>
      <c r="G26" s="82">
        <v>203.92179999999999</v>
      </c>
      <c r="H26" s="84">
        <v>4.3982000000000001</v>
      </c>
      <c r="I26" s="66">
        <v>38.731999999999999</v>
      </c>
      <c r="J26" s="67">
        <v>50.375900000000001</v>
      </c>
      <c r="K26" s="85">
        <v>0</v>
      </c>
      <c r="L26" s="21"/>
      <c r="M26" s="40"/>
      <c r="N26" s="40"/>
    </row>
    <row r="27" spans="1:14" x14ac:dyDescent="0.25">
      <c r="A27" s="37">
        <f t="shared" si="0"/>
        <v>41353</v>
      </c>
      <c r="B27" s="63">
        <v>93.641999999999996</v>
      </c>
      <c r="C27" s="66">
        <v>1.0895999999999999</v>
      </c>
      <c r="D27" s="66">
        <v>0.2326</v>
      </c>
      <c r="E27" s="66">
        <v>1.3222</v>
      </c>
      <c r="F27" s="66">
        <v>5.0335000000000001</v>
      </c>
      <c r="G27" s="82">
        <v>203.16569999999999</v>
      </c>
      <c r="H27" s="84">
        <v>3.1987000000000001</v>
      </c>
      <c r="I27" s="66">
        <v>38.712800000000001</v>
      </c>
      <c r="J27" s="67">
        <v>50.363700000000001</v>
      </c>
      <c r="K27" s="85">
        <v>0</v>
      </c>
      <c r="L27" s="21"/>
      <c r="M27" s="40"/>
      <c r="N27" s="40"/>
    </row>
    <row r="28" spans="1:14" x14ac:dyDescent="0.25">
      <c r="A28" s="37">
        <f t="shared" si="0"/>
        <v>41354</v>
      </c>
      <c r="B28" s="63">
        <v>93.430199999999999</v>
      </c>
      <c r="C28" s="66">
        <v>1.0965</v>
      </c>
      <c r="D28" s="66">
        <v>0.2276</v>
      </c>
      <c r="E28" s="66">
        <v>1.3241000000000001</v>
      </c>
      <c r="F28" s="66">
        <v>5.2234999999999996</v>
      </c>
      <c r="G28" s="82">
        <v>203.95699999999999</v>
      </c>
      <c r="H28" s="84">
        <v>3.1379000000000001</v>
      </c>
      <c r="I28" s="66">
        <v>38.777900000000002</v>
      </c>
      <c r="J28" s="67">
        <v>50.398299999999999</v>
      </c>
      <c r="K28" s="85">
        <v>0</v>
      </c>
      <c r="L28" s="21"/>
      <c r="M28" s="40"/>
      <c r="N28" s="40"/>
    </row>
    <row r="29" spans="1:14" x14ac:dyDescent="0.25">
      <c r="A29" s="37">
        <f t="shared" si="0"/>
        <v>41355</v>
      </c>
      <c r="B29" s="63">
        <v>93.413300000000007</v>
      </c>
      <c r="C29" s="66">
        <v>1.1238999999999999</v>
      </c>
      <c r="D29" s="66">
        <v>0.21759999999999999</v>
      </c>
      <c r="E29" s="66">
        <v>1.3414999999999999</v>
      </c>
      <c r="F29" s="66">
        <v>5.2370000000000001</v>
      </c>
      <c r="G29" s="82">
        <v>203.89779999999999</v>
      </c>
      <c r="H29" s="84">
        <v>3.6244000000000001</v>
      </c>
      <c r="I29" s="66">
        <v>38.767000000000003</v>
      </c>
      <c r="J29" s="67">
        <v>50.377899999999997</v>
      </c>
      <c r="K29" s="85">
        <v>0</v>
      </c>
      <c r="L29" s="21"/>
      <c r="M29" s="40"/>
      <c r="N29" s="40"/>
    </row>
    <row r="30" spans="1:14" x14ac:dyDescent="0.25">
      <c r="A30" s="37">
        <f t="shared" si="0"/>
        <v>41356</v>
      </c>
      <c r="B30" s="63">
        <v>93.447199999999995</v>
      </c>
      <c r="C30" s="66">
        <v>1.1062000000000001</v>
      </c>
      <c r="D30" s="66">
        <v>0.22559999999999999</v>
      </c>
      <c r="E30" s="66">
        <v>1.3318000000000001</v>
      </c>
      <c r="F30" s="66">
        <v>5.2142999999999997</v>
      </c>
      <c r="G30" s="82">
        <v>203.7706</v>
      </c>
      <c r="H30" s="84">
        <v>3.9992999999999999</v>
      </c>
      <c r="I30" s="66">
        <v>38.763100000000001</v>
      </c>
      <c r="J30" s="67">
        <v>50.384099999999997</v>
      </c>
      <c r="K30" s="85">
        <v>0</v>
      </c>
      <c r="L30" s="21"/>
      <c r="M30" s="40"/>
      <c r="N30" s="40"/>
    </row>
    <row r="31" spans="1:14" x14ac:dyDescent="0.25">
      <c r="A31" s="37">
        <f t="shared" si="0"/>
        <v>41357</v>
      </c>
      <c r="B31" s="63">
        <v>93.576099999999997</v>
      </c>
      <c r="C31" s="66">
        <v>1.0911999999999999</v>
      </c>
      <c r="D31" s="66">
        <v>0.2303</v>
      </c>
      <c r="E31" s="66">
        <v>1.3214999999999999</v>
      </c>
      <c r="F31" s="66">
        <v>5.0911</v>
      </c>
      <c r="G31" s="82">
        <v>203.4555</v>
      </c>
      <c r="H31" s="84">
        <v>3.7637</v>
      </c>
      <c r="I31" s="66">
        <v>38.734299999999998</v>
      </c>
      <c r="J31" s="67">
        <v>50.375700000000002</v>
      </c>
      <c r="K31" s="85">
        <v>0</v>
      </c>
      <c r="L31" s="21"/>
      <c r="M31" s="40"/>
      <c r="N31" s="40"/>
    </row>
    <row r="32" spans="1:14" x14ac:dyDescent="0.25">
      <c r="A32" s="37">
        <f t="shared" si="0"/>
        <v>41358</v>
      </c>
      <c r="B32" s="63">
        <v>93.438500000000005</v>
      </c>
      <c r="C32" s="66">
        <v>1.0893999999999999</v>
      </c>
      <c r="D32" s="66">
        <v>0.22869999999999999</v>
      </c>
      <c r="E32" s="66">
        <v>1.3181</v>
      </c>
      <c r="F32" s="66">
        <v>5.2293000000000003</v>
      </c>
      <c r="G32" s="82">
        <v>203.8862</v>
      </c>
      <c r="H32" s="84">
        <v>3.6646000000000001</v>
      </c>
      <c r="I32" s="66">
        <v>38.776499999999999</v>
      </c>
      <c r="J32" s="67">
        <v>50.401800000000001</v>
      </c>
      <c r="K32" s="85">
        <v>0</v>
      </c>
      <c r="L32" s="21"/>
      <c r="M32" s="40"/>
      <c r="N32" s="40"/>
    </row>
    <row r="33" spans="1:14" x14ac:dyDescent="0.25">
      <c r="A33" s="37">
        <f t="shared" si="0"/>
        <v>41359</v>
      </c>
      <c r="B33" s="63">
        <v>93.481800000000007</v>
      </c>
      <c r="C33" s="66">
        <v>1.0949</v>
      </c>
      <c r="D33" s="66">
        <v>0.2288</v>
      </c>
      <c r="E33" s="66">
        <v>1.3237000000000001</v>
      </c>
      <c r="F33" s="66">
        <v>5.1848999999999998</v>
      </c>
      <c r="G33" s="82">
        <v>203.66290000000001</v>
      </c>
      <c r="H33" s="84">
        <v>3.7097000000000002</v>
      </c>
      <c r="I33" s="66">
        <v>38.759599999999999</v>
      </c>
      <c r="J33" s="67">
        <v>50.388599999999997</v>
      </c>
      <c r="K33" s="85">
        <v>0</v>
      </c>
      <c r="L33" s="21"/>
      <c r="M33" s="40"/>
      <c r="N33" s="40"/>
    </row>
    <row r="34" spans="1:14" x14ac:dyDescent="0.25">
      <c r="A34" s="37">
        <f t="shared" si="0"/>
        <v>41360</v>
      </c>
      <c r="B34" s="63">
        <v>93.512900000000002</v>
      </c>
      <c r="C34" s="66">
        <v>1.0885</v>
      </c>
      <c r="D34" s="66">
        <v>0.23019999999999999</v>
      </c>
      <c r="E34" s="66">
        <v>1.3188</v>
      </c>
      <c r="F34" s="66">
        <v>5.1585999999999999</v>
      </c>
      <c r="G34" s="82">
        <v>203.57830000000001</v>
      </c>
      <c r="H34" s="84">
        <v>3.6798999999999999</v>
      </c>
      <c r="I34" s="66">
        <v>38.754100000000001</v>
      </c>
      <c r="J34" s="67">
        <v>50.389099999999999</v>
      </c>
      <c r="K34" s="85">
        <v>0</v>
      </c>
      <c r="L34" s="21"/>
      <c r="M34" s="40"/>
      <c r="N34" s="40"/>
    </row>
    <row r="35" spans="1:14" x14ac:dyDescent="0.25">
      <c r="A35" s="37">
        <f t="shared" si="0"/>
        <v>41361</v>
      </c>
      <c r="B35" s="63">
        <v>93.473100000000002</v>
      </c>
      <c r="C35" s="66">
        <v>1.0899000000000001</v>
      </c>
      <c r="D35" s="66">
        <v>0.23219999999999999</v>
      </c>
      <c r="E35" s="66">
        <v>1.3221000000000001</v>
      </c>
      <c r="F35" s="66">
        <v>5.1992000000000003</v>
      </c>
      <c r="G35" s="82">
        <v>203.65809999999999</v>
      </c>
      <c r="H35" s="84">
        <v>3.6678999999999999</v>
      </c>
      <c r="I35" s="66">
        <v>38.762</v>
      </c>
      <c r="J35" s="67">
        <v>50.391800000000003</v>
      </c>
      <c r="K35" s="85">
        <v>0</v>
      </c>
      <c r="L35" s="21"/>
      <c r="M35" s="40"/>
      <c r="N35" s="40"/>
    </row>
    <row r="36" spans="1:14" x14ac:dyDescent="0.25">
      <c r="A36" s="37">
        <f t="shared" si="0"/>
        <v>41362</v>
      </c>
      <c r="B36" s="63">
        <v>93.594099999999997</v>
      </c>
      <c r="C36" s="66">
        <v>1.0900000000000001</v>
      </c>
      <c r="D36" s="66">
        <v>0.2291</v>
      </c>
      <c r="E36" s="66">
        <v>1.3190999999999999</v>
      </c>
      <c r="F36" s="66">
        <v>5.0804999999999998</v>
      </c>
      <c r="G36" s="82">
        <v>203.3073</v>
      </c>
      <c r="H36" s="84">
        <v>3.6150000000000002</v>
      </c>
      <c r="I36" s="66">
        <v>38.729199999999999</v>
      </c>
      <c r="J36" s="67">
        <v>50.374099999999999</v>
      </c>
      <c r="K36" s="85">
        <v>0</v>
      </c>
      <c r="L36" s="21"/>
      <c r="M36" s="40"/>
      <c r="N36" s="40"/>
    </row>
    <row r="37" spans="1:14" x14ac:dyDescent="0.25">
      <c r="A37" s="37">
        <f t="shared" si="0"/>
        <v>41363</v>
      </c>
      <c r="B37" s="63">
        <v>93.580100000000002</v>
      </c>
      <c r="C37" s="66">
        <v>1.087</v>
      </c>
      <c r="D37" s="66">
        <v>0.23369999999999999</v>
      </c>
      <c r="E37" s="66">
        <v>1.3207</v>
      </c>
      <c r="F37" s="66">
        <v>5.0914000000000001</v>
      </c>
      <c r="G37" s="82">
        <v>203.3348</v>
      </c>
      <c r="H37" s="84">
        <v>3.5769000000000002</v>
      </c>
      <c r="I37" s="66">
        <v>38.732999999999997</v>
      </c>
      <c r="J37" s="67">
        <v>50.376399999999997</v>
      </c>
      <c r="K37" s="85">
        <v>0</v>
      </c>
      <c r="L37" s="21"/>
      <c r="M37" s="40"/>
      <c r="N37" s="40"/>
    </row>
    <row r="38" spans="1:14" ht="15.75" thickBot="1" x14ac:dyDescent="0.3">
      <c r="A38" s="37">
        <f t="shared" si="0"/>
        <v>41364</v>
      </c>
      <c r="B38" s="64">
        <v>93.5959</v>
      </c>
      <c r="C38" s="68">
        <v>1.0891999999999999</v>
      </c>
      <c r="D38" s="68">
        <v>0.2306</v>
      </c>
      <c r="E38" s="68">
        <v>1.3198000000000001</v>
      </c>
      <c r="F38" s="68">
        <v>5.0777000000000001</v>
      </c>
      <c r="G38" s="82">
        <v>203.3228</v>
      </c>
      <c r="H38" s="84">
        <v>3.5083000000000002</v>
      </c>
      <c r="I38" s="68">
        <v>38.7286</v>
      </c>
      <c r="J38" s="69">
        <v>50.373800000000003</v>
      </c>
      <c r="K38" s="86">
        <v>0</v>
      </c>
      <c r="L38" s="21"/>
      <c r="M38" s="40"/>
      <c r="N38" s="40"/>
    </row>
    <row r="39" spans="1:14" x14ac:dyDescent="0.25">
      <c r="A39" s="153" t="s">
        <v>18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1">+MIN(B8:B38)</f>
        <v>93.413300000000007</v>
      </c>
      <c r="C41" s="8">
        <f t="shared" si="1"/>
        <v>1.0790999999999999</v>
      </c>
      <c r="D41" s="8">
        <f t="shared" si="1"/>
        <v>0.21759999999999999</v>
      </c>
      <c r="E41" s="8">
        <f t="shared" si="1"/>
        <v>1.3140000000000001</v>
      </c>
      <c r="F41" s="8">
        <f t="shared" si="1"/>
        <v>5.0335000000000001</v>
      </c>
      <c r="G41" s="8">
        <f t="shared" si="1"/>
        <v>203.10900000000001</v>
      </c>
      <c r="H41" s="8">
        <f t="shared" si="1"/>
        <v>2.8243</v>
      </c>
      <c r="I41" s="8">
        <f t="shared" si="1"/>
        <v>38.712800000000001</v>
      </c>
      <c r="J41" s="8">
        <f t="shared" si="1"/>
        <v>50.3566</v>
      </c>
      <c r="K41" s="30">
        <f t="shared" si="1"/>
        <v>0</v>
      </c>
      <c r="L41" s="9"/>
      <c r="M41" s="22">
        <f>+MIN(M8:M38)</f>
        <v>1.1399999999999999</v>
      </c>
      <c r="N41" s="23">
        <f>+MIN(N8:N38)</f>
        <v>0.1</v>
      </c>
    </row>
    <row r="42" spans="1:14" x14ac:dyDescent="0.25">
      <c r="A42" s="10" t="s">
        <v>20</v>
      </c>
      <c r="B42" s="11">
        <f t="shared" ref="B42:K42" si="2">+IF(ISERROR(AVERAGE(B8:B38)),"",AVERAGE(B8:B38))</f>
        <v>93.548303225806464</v>
      </c>
      <c r="C42" s="11">
        <f t="shared" si="2"/>
        <v>1.0921387096774193</v>
      </c>
      <c r="D42" s="11">
        <f t="shared" si="2"/>
        <v>0.23039999999999991</v>
      </c>
      <c r="E42" s="11">
        <f t="shared" si="2"/>
        <v>1.3225419354838712</v>
      </c>
      <c r="F42" s="11">
        <f t="shared" si="2"/>
        <v>5.1216806451612884</v>
      </c>
      <c r="G42" s="11">
        <f t="shared" si="2"/>
        <v>203.50869677419354</v>
      </c>
      <c r="H42" s="11">
        <f t="shared" si="2"/>
        <v>3.984996774193549</v>
      </c>
      <c r="I42" s="11">
        <f t="shared" si="2"/>
        <v>38.740664516129023</v>
      </c>
      <c r="J42" s="11">
        <f t="shared" si="2"/>
        <v>50.378758064516148</v>
      </c>
      <c r="K42" s="31">
        <f t="shared" si="2"/>
        <v>0</v>
      </c>
      <c r="L42" s="9"/>
      <c r="M42" s="24">
        <f>+IF(ISERROR(AVERAGE(M8:M38)),"",AVERAGE(M8:M38))</f>
        <v>1.1399999999999999</v>
      </c>
      <c r="N42" s="25">
        <f>+IF(ISERROR(AVERAGE(N8:N38)),"",AVERAGE(N8:N38))</f>
        <v>0.1</v>
      </c>
    </row>
    <row r="43" spans="1:14" x14ac:dyDescent="0.25">
      <c r="A43" s="12" t="s">
        <v>21</v>
      </c>
      <c r="B43" s="13">
        <f t="shared" ref="B43:K43" si="3">+MAX(B8:B38)</f>
        <v>93.641999999999996</v>
      </c>
      <c r="C43" s="13">
        <f t="shared" si="3"/>
        <v>1.1238999999999999</v>
      </c>
      <c r="D43" s="13">
        <f t="shared" si="3"/>
        <v>0.2349</v>
      </c>
      <c r="E43" s="13">
        <f t="shared" si="3"/>
        <v>1.3414999999999999</v>
      </c>
      <c r="F43" s="13">
        <f t="shared" si="3"/>
        <v>5.2370000000000001</v>
      </c>
      <c r="G43" s="13">
        <f t="shared" si="3"/>
        <v>203.95699999999999</v>
      </c>
      <c r="H43" s="13">
        <f t="shared" si="3"/>
        <v>5.5552000000000001</v>
      </c>
      <c r="I43" s="13">
        <f t="shared" si="3"/>
        <v>38.777900000000002</v>
      </c>
      <c r="J43" s="13">
        <f t="shared" si="3"/>
        <v>50.401800000000001</v>
      </c>
      <c r="K43" s="32">
        <f t="shared" si="3"/>
        <v>0</v>
      </c>
      <c r="L43" s="9"/>
      <c r="M43" s="26">
        <f>+MAX(M8:M38)</f>
        <v>1.1399999999999999</v>
      </c>
      <c r="N43" s="27">
        <f>+MAX(N8:N38)</f>
        <v>0.1</v>
      </c>
    </row>
    <row r="44" spans="1:14" ht="15.75" thickBot="1" x14ac:dyDescent="0.3">
      <c r="A44" s="14" t="s">
        <v>22</v>
      </c>
      <c r="B44" s="18">
        <f t="shared" ref="B44:K44" si="4">IF(ISERROR(STDEV(B8:B38)),"",STDEV(B8:B38))</f>
        <v>6.1181710142114897E-2</v>
      </c>
      <c r="C44" s="18">
        <f t="shared" si="4"/>
        <v>8.0497899525124126E-3</v>
      </c>
      <c r="D44" s="18">
        <f t="shared" si="4"/>
        <v>3.046199818352917E-3</v>
      </c>
      <c r="E44" s="18">
        <f t="shared" si="4"/>
        <v>5.6760182166461443E-3</v>
      </c>
      <c r="F44" s="18">
        <f t="shared" si="4"/>
        <v>5.7576345949558336E-2</v>
      </c>
      <c r="G44" s="18">
        <f t="shared" si="4"/>
        <v>0.22714082340238531</v>
      </c>
      <c r="H44" s="18">
        <f t="shared" si="4"/>
        <v>0.58477536740407332</v>
      </c>
      <c r="I44" s="18">
        <f t="shared" si="4"/>
        <v>1.7507761105428545E-2</v>
      </c>
      <c r="J44" s="18">
        <f t="shared" si="4"/>
        <v>1.0336787837413283E-2</v>
      </c>
      <c r="K44" s="33">
        <f t="shared" si="4"/>
        <v>0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6"/>
    </row>
    <row r="47" spans="1:14" x14ac:dyDescent="0.25">
      <c r="A47" s="15"/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9"/>
    </row>
    <row r="48" spans="1:14" x14ac:dyDescent="0.25">
      <c r="A48" s="15"/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9"/>
    </row>
    <row r="49" spans="1:14" x14ac:dyDescent="0.25">
      <c r="A49" s="15"/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9"/>
    </row>
    <row r="50" spans="1:14" x14ac:dyDescent="0.25">
      <c r="A50" s="15"/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2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0" orientation="landscape" r:id="rId1"/>
  <ignoredErrors>
    <ignoredError sqref="B41:N44 A9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6" zoomScale="91" zoomScaleNormal="100" zoomScaleSheetLayoutView="91" workbookViewId="0">
      <selection activeCell="M17" sqref="M17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78" t="s">
        <v>28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4" x14ac:dyDescent="0.25">
      <c r="A2" s="167" t="s">
        <v>1</v>
      </c>
      <c r="B2" s="181"/>
      <c r="C2" s="168" t="s">
        <v>27</v>
      </c>
      <c r="D2" s="168"/>
      <c r="E2" s="168"/>
      <c r="F2" s="168"/>
      <c r="G2" s="168"/>
      <c r="H2" s="168"/>
      <c r="I2" s="168"/>
      <c r="J2" s="168"/>
      <c r="K2" s="168"/>
    </row>
    <row r="3" spans="1:14" x14ac:dyDescent="0.25">
      <c r="A3" s="167" t="s">
        <v>2</v>
      </c>
      <c r="B3" s="181"/>
      <c r="C3" s="61" t="s">
        <v>24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s="167" t="s">
        <v>3</v>
      </c>
      <c r="B4" s="167"/>
      <c r="C4" s="168" t="s">
        <v>4</v>
      </c>
      <c r="D4" s="168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41334</v>
      </c>
      <c r="B7" s="46"/>
      <c r="C7" s="47"/>
      <c r="D7" s="47"/>
      <c r="E7" s="47"/>
      <c r="F7" s="48"/>
      <c r="G7" s="89">
        <v>204.51140000000001</v>
      </c>
      <c r="H7" s="90">
        <v>6.5692000000000004</v>
      </c>
      <c r="I7" s="46"/>
      <c r="J7" s="48"/>
      <c r="K7" s="93">
        <v>0</v>
      </c>
    </row>
    <row r="8" spans="1:14" x14ac:dyDescent="0.25">
      <c r="A8" s="49">
        <f>+A7+1</f>
        <v>41335</v>
      </c>
      <c r="B8" s="50"/>
      <c r="C8" s="41"/>
      <c r="D8" s="41"/>
      <c r="E8" s="41"/>
      <c r="F8" s="51"/>
      <c r="G8" s="87">
        <v>204.24029999999999</v>
      </c>
      <c r="H8" s="91">
        <v>6.5853000000000002</v>
      </c>
      <c r="I8" s="50"/>
      <c r="J8" s="51"/>
      <c r="K8" s="94">
        <v>0</v>
      </c>
    </row>
    <row r="9" spans="1:14" x14ac:dyDescent="0.25">
      <c r="A9" s="49">
        <f>+A8+1</f>
        <v>41336</v>
      </c>
      <c r="B9" s="50"/>
      <c r="C9" s="41"/>
      <c r="D9" s="41"/>
      <c r="E9" s="41"/>
      <c r="F9" s="51"/>
      <c r="G9" s="87">
        <v>203.8817</v>
      </c>
      <c r="H9" s="91">
        <v>6.3967000000000001</v>
      </c>
      <c r="I9" s="50"/>
      <c r="J9" s="51"/>
      <c r="K9" s="94">
        <v>0</v>
      </c>
    </row>
    <row r="10" spans="1:14" x14ac:dyDescent="0.25">
      <c r="A10" s="49">
        <f t="shared" ref="A10:A37" si="0">+A9+1</f>
        <v>41337</v>
      </c>
      <c r="B10" s="50"/>
      <c r="C10" s="41"/>
      <c r="D10" s="41"/>
      <c r="E10" s="41"/>
      <c r="F10" s="51"/>
      <c r="G10" s="87">
        <v>205.56819999999999</v>
      </c>
      <c r="H10" s="91">
        <v>6.8399000000000001</v>
      </c>
      <c r="I10" s="50"/>
      <c r="J10" s="51"/>
      <c r="K10" s="94">
        <v>0</v>
      </c>
    </row>
    <row r="11" spans="1:14" x14ac:dyDescent="0.25">
      <c r="A11" s="49">
        <f t="shared" si="0"/>
        <v>41338</v>
      </c>
      <c r="B11" s="50"/>
      <c r="C11" s="41"/>
      <c r="D11" s="41"/>
      <c r="E11" s="41"/>
      <c r="F11" s="51"/>
      <c r="G11" s="87">
        <v>226.02770000000001</v>
      </c>
      <c r="H11" s="91">
        <v>5.3400999999999996</v>
      </c>
      <c r="I11" s="50"/>
      <c r="J11" s="51"/>
      <c r="K11" s="94">
        <v>0</v>
      </c>
    </row>
    <row r="12" spans="1:14" x14ac:dyDescent="0.25">
      <c r="A12" s="49">
        <f t="shared" si="0"/>
        <v>41339</v>
      </c>
      <c r="B12" s="50"/>
      <c r="C12" s="41"/>
      <c r="D12" s="41"/>
      <c r="E12" s="41"/>
      <c r="F12" s="51"/>
      <c r="G12" s="87">
        <v>203.904</v>
      </c>
      <c r="H12" s="91">
        <v>6.4809000000000001</v>
      </c>
      <c r="I12" s="50"/>
      <c r="J12" s="51"/>
      <c r="K12" s="94">
        <v>0</v>
      </c>
    </row>
    <row r="13" spans="1:14" x14ac:dyDescent="0.25">
      <c r="A13" s="49">
        <f t="shared" si="0"/>
        <v>41340</v>
      </c>
      <c r="B13" s="50"/>
      <c r="C13" s="41"/>
      <c r="D13" s="41"/>
      <c r="E13" s="41"/>
      <c r="F13" s="51"/>
      <c r="G13" s="87">
        <v>203.93049999999999</v>
      </c>
      <c r="H13" s="91">
        <v>5.7317</v>
      </c>
      <c r="I13" s="50"/>
      <c r="J13" s="51"/>
      <c r="K13" s="94">
        <v>0</v>
      </c>
    </row>
    <row r="14" spans="1:14" x14ac:dyDescent="0.25">
      <c r="A14" s="49">
        <f t="shared" si="0"/>
        <v>41341</v>
      </c>
      <c r="B14" s="50"/>
      <c r="C14" s="41"/>
      <c r="D14" s="41"/>
      <c r="E14" s="41"/>
      <c r="F14" s="51"/>
      <c r="G14" s="87">
        <v>204.0275</v>
      </c>
      <c r="H14" s="91">
        <v>4.1999000000000004</v>
      </c>
      <c r="I14" s="50"/>
      <c r="J14" s="51"/>
      <c r="K14" s="94">
        <v>0</v>
      </c>
    </row>
    <row r="15" spans="1:14" x14ac:dyDescent="0.25">
      <c r="A15" s="49">
        <f t="shared" si="0"/>
        <v>41342</v>
      </c>
      <c r="B15" s="50"/>
      <c r="C15" s="41"/>
      <c r="D15" s="41"/>
      <c r="E15" s="41"/>
      <c r="F15" s="51"/>
      <c r="G15" s="87">
        <v>203.79419999999999</v>
      </c>
      <c r="H15" s="91">
        <v>5.8419999999999996</v>
      </c>
      <c r="I15" s="50"/>
      <c r="J15" s="51"/>
      <c r="K15" s="94">
        <v>0</v>
      </c>
    </row>
    <row r="16" spans="1:14" x14ac:dyDescent="0.25">
      <c r="A16" s="49">
        <f t="shared" si="0"/>
        <v>41343</v>
      </c>
      <c r="B16" s="50"/>
      <c r="C16" s="41"/>
      <c r="D16" s="41"/>
      <c r="E16" s="41"/>
      <c r="F16" s="51"/>
      <c r="G16" s="87">
        <v>233.5196</v>
      </c>
      <c r="H16" s="91">
        <v>3.641</v>
      </c>
      <c r="I16" s="50"/>
      <c r="J16" s="51"/>
      <c r="K16" s="94">
        <v>0</v>
      </c>
    </row>
    <row r="17" spans="1:11" x14ac:dyDescent="0.25">
      <c r="A17" s="49">
        <f t="shared" si="0"/>
        <v>41344</v>
      </c>
      <c r="B17" s="50"/>
      <c r="C17" s="41"/>
      <c r="D17" s="41"/>
      <c r="E17" s="41"/>
      <c r="F17" s="51"/>
      <c r="G17" s="87">
        <v>203.68180000000001</v>
      </c>
      <c r="H17" s="91">
        <v>4.1315999999999997</v>
      </c>
      <c r="I17" s="50"/>
      <c r="J17" s="51"/>
      <c r="K17" s="94">
        <v>0</v>
      </c>
    </row>
    <row r="18" spans="1:11" x14ac:dyDescent="0.25">
      <c r="A18" s="49">
        <f t="shared" si="0"/>
        <v>41345</v>
      </c>
      <c r="B18" s="50"/>
      <c r="C18" s="41"/>
      <c r="D18" s="41"/>
      <c r="E18" s="41"/>
      <c r="F18" s="51"/>
      <c r="G18" s="87">
        <v>204.17920000000001</v>
      </c>
      <c r="H18" s="91">
        <v>6.4096000000000002</v>
      </c>
      <c r="I18" s="50"/>
      <c r="J18" s="51"/>
      <c r="K18" s="94">
        <v>0</v>
      </c>
    </row>
    <row r="19" spans="1:11" x14ac:dyDescent="0.25">
      <c r="A19" s="49">
        <f t="shared" si="0"/>
        <v>41346</v>
      </c>
      <c r="B19" s="50"/>
      <c r="C19" s="41"/>
      <c r="D19" s="41"/>
      <c r="E19" s="41"/>
      <c r="F19" s="51"/>
      <c r="G19" s="87">
        <v>204.15369999999999</v>
      </c>
      <c r="H19" s="91">
        <v>6.4776999999999996</v>
      </c>
      <c r="I19" s="50"/>
      <c r="J19" s="51"/>
      <c r="K19" s="94">
        <v>0</v>
      </c>
    </row>
    <row r="20" spans="1:11" x14ac:dyDescent="0.25">
      <c r="A20" s="49">
        <f t="shared" si="0"/>
        <v>41347</v>
      </c>
      <c r="B20" s="50"/>
      <c r="C20" s="41"/>
      <c r="D20" s="41"/>
      <c r="E20" s="41"/>
      <c r="F20" s="51"/>
      <c r="G20" s="87">
        <v>204.59979999999999</v>
      </c>
      <c r="H20" s="91">
        <v>6.3959000000000001</v>
      </c>
      <c r="I20" s="50"/>
      <c r="J20" s="51"/>
      <c r="K20" s="94">
        <v>0</v>
      </c>
    </row>
    <row r="21" spans="1:11" x14ac:dyDescent="0.25">
      <c r="A21" s="49">
        <f t="shared" si="0"/>
        <v>41348</v>
      </c>
      <c r="B21" s="50"/>
      <c r="C21" s="41"/>
      <c r="D21" s="41"/>
      <c r="E21" s="41"/>
      <c r="F21" s="51"/>
      <c r="G21" s="87">
        <v>204.30359999999999</v>
      </c>
      <c r="H21" s="91">
        <v>6.4292999999999996</v>
      </c>
      <c r="I21" s="50"/>
      <c r="J21" s="51"/>
      <c r="K21" s="94">
        <v>0</v>
      </c>
    </row>
    <row r="22" spans="1:11" x14ac:dyDescent="0.25">
      <c r="A22" s="49">
        <f t="shared" si="0"/>
        <v>41349</v>
      </c>
      <c r="B22" s="50"/>
      <c r="C22" s="41"/>
      <c r="D22" s="41"/>
      <c r="E22" s="41"/>
      <c r="F22" s="51"/>
      <c r="G22" s="87">
        <v>204.0478</v>
      </c>
      <c r="H22" s="91">
        <v>6.6155999999999997</v>
      </c>
      <c r="I22" s="50"/>
      <c r="J22" s="51"/>
      <c r="K22" s="94">
        <v>0</v>
      </c>
    </row>
    <row r="23" spans="1:11" x14ac:dyDescent="0.25">
      <c r="A23" s="49">
        <f t="shared" si="0"/>
        <v>41350</v>
      </c>
      <c r="B23" s="50"/>
      <c r="C23" s="41"/>
      <c r="D23" s="41"/>
      <c r="E23" s="41"/>
      <c r="F23" s="51"/>
      <c r="G23" s="87">
        <v>208.4177</v>
      </c>
      <c r="H23" s="91">
        <v>6.7839999999999998</v>
      </c>
      <c r="I23" s="50"/>
      <c r="J23" s="51"/>
      <c r="K23" s="94">
        <v>0</v>
      </c>
    </row>
    <row r="24" spans="1:11" x14ac:dyDescent="0.25">
      <c r="A24" s="49">
        <f t="shared" si="0"/>
        <v>41351</v>
      </c>
      <c r="B24" s="50"/>
      <c r="C24" s="41"/>
      <c r="D24" s="41"/>
      <c r="E24" s="41"/>
      <c r="F24" s="51"/>
      <c r="G24" s="87">
        <v>206.14099999999999</v>
      </c>
      <c r="H24" s="91">
        <v>7.7994000000000003</v>
      </c>
      <c r="I24" s="50"/>
      <c r="J24" s="51"/>
      <c r="K24" s="94">
        <v>0</v>
      </c>
    </row>
    <row r="25" spans="1:11" x14ac:dyDescent="0.25">
      <c r="A25" s="49">
        <f t="shared" si="0"/>
        <v>41352</v>
      </c>
      <c r="B25" s="50"/>
      <c r="C25" s="41"/>
      <c r="D25" s="41"/>
      <c r="E25" s="41"/>
      <c r="F25" s="51"/>
      <c r="G25" s="87">
        <v>286.72390000000001</v>
      </c>
      <c r="H25" s="91">
        <v>6.7503000000000002</v>
      </c>
      <c r="I25" s="50"/>
      <c r="J25" s="51"/>
      <c r="K25" s="94">
        <v>0</v>
      </c>
    </row>
    <row r="26" spans="1:11" x14ac:dyDescent="0.25">
      <c r="A26" s="49">
        <f t="shared" si="0"/>
        <v>41353</v>
      </c>
      <c r="B26" s="50"/>
      <c r="C26" s="41"/>
      <c r="D26" s="41"/>
      <c r="E26" s="41"/>
      <c r="F26" s="51"/>
      <c r="G26" s="87">
        <v>204.24940000000001</v>
      </c>
      <c r="H26" s="91">
        <v>3.9984999999999999</v>
      </c>
      <c r="I26" s="50"/>
      <c r="J26" s="51"/>
      <c r="K26" s="94">
        <v>0</v>
      </c>
    </row>
    <row r="27" spans="1:11" x14ac:dyDescent="0.25">
      <c r="A27" s="49">
        <f t="shared" si="0"/>
        <v>41354</v>
      </c>
      <c r="B27" s="50"/>
      <c r="C27" s="41"/>
      <c r="D27" s="41"/>
      <c r="E27" s="41"/>
      <c r="F27" s="51"/>
      <c r="G27" s="87">
        <v>207.17089999999999</v>
      </c>
      <c r="H27" s="91">
        <v>4.1386000000000003</v>
      </c>
      <c r="I27" s="50"/>
      <c r="J27" s="51"/>
      <c r="K27" s="94">
        <v>0</v>
      </c>
    </row>
    <row r="28" spans="1:11" x14ac:dyDescent="0.25">
      <c r="A28" s="49">
        <f t="shared" si="0"/>
        <v>41355</v>
      </c>
      <c r="B28" s="50"/>
      <c r="C28" s="41"/>
      <c r="D28" s="41"/>
      <c r="E28" s="41"/>
      <c r="F28" s="51"/>
      <c r="G28" s="87">
        <v>204.89760000000001</v>
      </c>
      <c r="H28" s="91">
        <v>3.9441000000000002</v>
      </c>
      <c r="I28" s="50"/>
      <c r="J28" s="51"/>
      <c r="K28" s="94">
        <v>0</v>
      </c>
    </row>
    <row r="29" spans="1:11" x14ac:dyDescent="0.25">
      <c r="A29" s="49">
        <f t="shared" si="0"/>
        <v>41356</v>
      </c>
      <c r="B29" s="50"/>
      <c r="C29" s="41"/>
      <c r="D29" s="41"/>
      <c r="E29" s="41"/>
      <c r="F29" s="51"/>
      <c r="G29" s="87">
        <v>204.51230000000001</v>
      </c>
      <c r="H29" s="91">
        <v>6.3188000000000004</v>
      </c>
      <c r="I29" s="50"/>
      <c r="J29" s="51"/>
      <c r="K29" s="94">
        <v>0</v>
      </c>
    </row>
    <row r="30" spans="1:11" x14ac:dyDescent="0.25">
      <c r="A30" s="49">
        <f t="shared" si="0"/>
        <v>41357</v>
      </c>
      <c r="B30" s="50"/>
      <c r="C30" s="41"/>
      <c r="D30" s="41"/>
      <c r="E30" s="41"/>
      <c r="F30" s="51"/>
      <c r="G30" s="87">
        <v>204.2859</v>
      </c>
      <c r="H30" s="91">
        <v>4.0472999999999999</v>
      </c>
      <c r="I30" s="50"/>
      <c r="J30" s="51"/>
      <c r="K30" s="94">
        <v>0</v>
      </c>
    </row>
    <row r="31" spans="1:11" x14ac:dyDescent="0.25">
      <c r="A31" s="49">
        <f t="shared" si="0"/>
        <v>41358</v>
      </c>
      <c r="B31" s="50"/>
      <c r="C31" s="41"/>
      <c r="D31" s="41"/>
      <c r="E31" s="41"/>
      <c r="F31" s="51"/>
      <c r="G31" s="87">
        <v>204.58690000000001</v>
      </c>
      <c r="H31" s="91">
        <v>3.9723999999999999</v>
      </c>
      <c r="I31" s="50"/>
      <c r="J31" s="51"/>
      <c r="K31" s="94">
        <v>0</v>
      </c>
    </row>
    <row r="32" spans="1:11" x14ac:dyDescent="0.25">
      <c r="A32" s="49">
        <f t="shared" si="0"/>
        <v>41359</v>
      </c>
      <c r="B32" s="50"/>
      <c r="C32" s="41"/>
      <c r="D32" s="41"/>
      <c r="E32" s="41"/>
      <c r="F32" s="51"/>
      <c r="G32" s="87">
        <v>204.80779999999999</v>
      </c>
      <c r="H32" s="91">
        <v>3.9136000000000002</v>
      </c>
      <c r="I32" s="50"/>
      <c r="J32" s="51"/>
      <c r="K32" s="94">
        <v>0</v>
      </c>
    </row>
    <row r="33" spans="1:11" x14ac:dyDescent="0.25">
      <c r="A33" s="49">
        <f t="shared" si="0"/>
        <v>41360</v>
      </c>
      <c r="B33" s="50"/>
      <c r="C33" s="41"/>
      <c r="D33" s="41"/>
      <c r="E33" s="41"/>
      <c r="F33" s="51"/>
      <c r="G33" s="87">
        <v>204.60769999999999</v>
      </c>
      <c r="H33" s="91">
        <v>3.8117999999999999</v>
      </c>
      <c r="I33" s="50"/>
      <c r="J33" s="51"/>
      <c r="K33" s="94">
        <v>0</v>
      </c>
    </row>
    <row r="34" spans="1:11" x14ac:dyDescent="0.25">
      <c r="A34" s="49">
        <f t="shared" si="0"/>
        <v>41361</v>
      </c>
      <c r="B34" s="50"/>
      <c r="C34" s="41"/>
      <c r="D34" s="41"/>
      <c r="E34" s="41"/>
      <c r="F34" s="51"/>
      <c r="G34" s="87">
        <v>204.3536</v>
      </c>
      <c r="H34" s="91">
        <v>3.9342999999999999</v>
      </c>
      <c r="I34" s="50"/>
      <c r="J34" s="51"/>
      <c r="K34" s="94">
        <v>0</v>
      </c>
    </row>
    <row r="35" spans="1:11" x14ac:dyDescent="0.25">
      <c r="A35" s="49">
        <f t="shared" si="0"/>
        <v>41362</v>
      </c>
      <c r="B35" s="50"/>
      <c r="C35" s="41"/>
      <c r="D35" s="41"/>
      <c r="E35" s="41"/>
      <c r="F35" s="51"/>
      <c r="G35" s="87">
        <v>203.98079999999999</v>
      </c>
      <c r="H35" s="91">
        <v>3.8671000000000002</v>
      </c>
      <c r="I35" s="50"/>
      <c r="J35" s="51"/>
      <c r="K35" s="94">
        <v>0</v>
      </c>
    </row>
    <row r="36" spans="1:11" x14ac:dyDescent="0.25">
      <c r="A36" s="49">
        <f t="shared" si="0"/>
        <v>41363</v>
      </c>
      <c r="B36" s="50"/>
      <c r="C36" s="41"/>
      <c r="D36" s="41"/>
      <c r="E36" s="41"/>
      <c r="F36" s="51"/>
      <c r="G36" s="87">
        <v>203.90280000000001</v>
      </c>
      <c r="H36" s="91">
        <v>4.0610999999999997</v>
      </c>
      <c r="I36" s="50"/>
      <c r="J36" s="51"/>
      <c r="K36" s="94">
        <v>0</v>
      </c>
    </row>
    <row r="37" spans="1:11" ht="15.75" thickBot="1" x14ac:dyDescent="0.3">
      <c r="A37" s="52">
        <f t="shared" si="0"/>
        <v>41364</v>
      </c>
      <c r="B37" s="73"/>
      <c r="C37" s="74"/>
      <c r="D37" s="74"/>
      <c r="E37" s="74"/>
      <c r="F37" s="75"/>
      <c r="G37" s="88">
        <v>204.01990000000001</v>
      </c>
      <c r="H37" s="92">
        <v>4.0411999999999999</v>
      </c>
      <c r="I37" s="73"/>
      <c r="J37" s="75"/>
      <c r="K37" s="95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286.72390000000001</v>
      </c>
      <c r="H39" s="57">
        <f>+MAX(H7:H37)</f>
        <v>7.7994000000000003</v>
      </c>
      <c r="I39" s="57"/>
      <c r="J39" s="57"/>
      <c r="K39" s="57">
        <f>+MAX(K7:K37)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" customHeight="1" x14ac:dyDescent="0.25">
      <c r="A41" s="17" t="s">
        <v>23</v>
      </c>
      <c r="B41" s="169"/>
      <c r="C41" s="170"/>
      <c r="D41" s="170"/>
      <c r="E41" s="170"/>
      <c r="F41" s="170"/>
      <c r="G41" s="170"/>
      <c r="H41" s="170"/>
      <c r="I41" s="170"/>
      <c r="J41" s="170"/>
      <c r="K41" s="171"/>
    </row>
    <row r="42" spans="1:11" x14ac:dyDescent="0.25">
      <c r="A42" s="15"/>
      <c r="B42" s="172"/>
      <c r="C42" s="173"/>
      <c r="D42" s="173"/>
      <c r="E42" s="173"/>
      <c r="F42" s="173"/>
      <c r="G42" s="173"/>
      <c r="H42" s="173"/>
      <c r="I42" s="173"/>
      <c r="J42" s="173"/>
      <c r="K42" s="174"/>
    </row>
    <row r="43" spans="1:11" x14ac:dyDescent="0.25">
      <c r="A43" s="15"/>
      <c r="B43" s="172"/>
      <c r="C43" s="173"/>
      <c r="D43" s="173"/>
      <c r="E43" s="173"/>
      <c r="F43" s="173"/>
      <c r="G43" s="173"/>
      <c r="H43" s="173"/>
      <c r="I43" s="173"/>
      <c r="J43" s="173"/>
      <c r="K43" s="174"/>
    </row>
    <row r="44" spans="1:11" x14ac:dyDescent="0.25">
      <c r="A44" s="15"/>
      <c r="B44" s="172"/>
      <c r="C44" s="173"/>
      <c r="D44" s="173"/>
      <c r="E44" s="173"/>
      <c r="F44" s="173"/>
      <c r="G44" s="173"/>
      <c r="H44" s="173"/>
      <c r="I44" s="173"/>
      <c r="J44" s="173"/>
      <c r="K44" s="174"/>
    </row>
    <row r="45" spans="1:11" x14ac:dyDescent="0.25">
      <c r="A45" s="15"/>
      <c r="B45" s="175"/>
      <c r="C45" s="176"/>
      <c r="D45" s="176"/>
      <c r="E45" s="176"/>
      <c r="F45" s="176"/>
      <c r="G45" s="176"/>
      <c r="H45" s="176"/>
      <c r="I45" s="176"/>
      <c r="J45" s="176"/>
      <c r="K45" s="177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A8:A9 A10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1" zoomScale="60" zoomScaleNormal="100" workbookViewId="0">
      <selection activeCell="L31" sqref="L31"/>
    </sheetView>
  </sheetViews>
  <sheetFormatPr baseColWidth="10" defaultRowHeight="15" x14ac:dyDescent="0.25"/>
  <sheetData>
    <row r="1" spans="1:14" ht="32.25" customHeight="1" x14ac:dyDescent="0.25">
      <c r="A1" s="191" t="s">
        <v>29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4" x14ac:dyDescent="0.25">
      <c r="A2" s="167" t="s">
        <v>1</v>
      </c>
      <c r="B2" s="181"/>
      <c r="C2" s="168" t="s">
        <v>27</v>
      </c>
      <c r="D2" s="168"/>
      <c r="E2" s="168"/>
      <c r="F2" s="168"/>
      <c r="G2" s="168"/>
      <c r="H2" s="168"/>
      <c r="I2" s="168"/>
      <c r="J2" s="168"/>
      <c r="K2" s="168"/>
    </row>
    <row r="3" spans="1:14" x14ac:dyDescent="0.25">
      <c r="A3" s="167" t="s">
        <v>2</v>
      </c>
      <c r="B3" s="181"/>
      <c r="C3" s="168" t="s">
        <v>24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3</v>
      </c>
      <c r="B4" s="167"/>
      <c r="C4" s="168" t="s">
        <v>4</v>
      </c>
      <c r="D4" s="168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41334</v>
      </c>
      <c r="B7" s="46"/>
      <c r="C7" s="47"/>
      <c r="D7" s="47"/>
      <c r="E7" s="47"/>
      <c r="F7" s="48"/>
      <c r="G7" s="98">
        <v>203.02109999999999</v>
      </c>
      <c r="H7" s="99">
        <v>2.593</v>
      </c>
      <c r="I7" s="46"/>
      <c r="J7" s="48"/>
      <c r="K7" s="102">
        <v>0</v>
      </c>
    </row>
    <row r="8" spans="1:14" x14ac:dyDescent="0.25">
      <c r="A8" s="49">
        <f>+A7+1</f>
        <v>41335</v>
      </c>
      <c r="B8" s="50"/>
      <c r="C8" s="41"/>
      <c r="D8" s="41"/>
      <c r="E8" s="41"/>
      <c r="F8" s="51"/>
      <c r="G8" s="96">
        <v>202.84110000000001</v>
      </c>
      <c r="H8" s="100">
        <v>2.7858000000000001</v>
      </c>
      <c r="I8" s="50"/>
      <c r="J8" s="51"/>
      <c r="K8" s="103">
        <v>0</v>
      </c>
    </row>
    <row r="9" spans="1:14" x14ac:dyDescent="0.25">
      <c r="A9" s="49">
        <f>+A8+1</f>
        <v>41336</v>
      </c>
      <c r="B9" s="50"/>
      <c r="C9" s="41"/>
      <c r="D9" s="41"/>
      <c r="E9" s="41"/>
      <c r="F9" s="51"/>
      <c r="G9" s="96">
        <v>202.80449999999999</v>
      </c>
      <c r="H9" s="100">
        <v>2.3359999999999999</v>
      </c>
      <c r="I9" s="50"/>
      <c r="J9" s="51"/>
      <c r="K9" s="103">
        <v>0</v>
      </c>
    </row>
    <row r="10" spans="1:14" x14ac:dyDescent="0.25">
      <c r="A10" s="49">
        <f>+A9+1</f>
        <v>41337</v>
      </c>
      <c r="B10" s="50"/>
      <c r="C10" s="41"/>
      <c r="D10" s="41"/>
      <c r="E10" s="41"/>
      <c r="F10" s="51"/>
      <c r="G10" s="96">
        <v>203.18</v>
      </c>
      <c r="H10" s="100">
        <v>2.2442000000000002</v>
      </c>
      <c r="I10" s="50"/>
      <c r="J10" s="51"/>
      <c r="K10" s="103">
        <v>0</v>
      </c>
    </row>
    <row r="11" spans="1:14" x14ac:dyDescent="0.25">
      <c r="A11" s="49">
        <f t="shared" ref="A11:A37" si="0">+A10+1</f>
        <v>41338</v>
      </c>
      <c r="B11" s="50"/>
      <c r="C11" s="41"/>
      <c r="D11" s="41"/>
      <c r="E11" s="41"/>
      <c r="F11" s="51"/>
      <c r="G11" s="96">
        <v>201.90180000000001</v>
      </c>
      <c r="H11" s="100">
        <v>3.0335999999999999</v>
      </c>
      <c r="I11" s="50"/>
      <c r="J11" s="51"/>
      <c r="K11" s="103">
        <v>0</v>
      </c>
    </row>
    <row r="12" spans="1:14" x14ac:dyDescent="0.25">
      <c r="A12" s="49">
        <f t="shared" si="0"/>
        <v>41339</v>
      </c>
      <c r="B12" s="50"/>
      <c r="C12" s="41"/>
      <c r="D12" s="41"/>
      <c r="E12" s="41"/>
      <c r="F12" s="51"/>
      <c r="G12" s="96">
        <v>202.8092</v>
      </c>
      <c r="H12" s="100">
        <v>2.7858000000000001</v>
      </c>
      <c r="I12" s="50"/>
      <c r="J12" s="51"/>
      <c r="K12" s="103">
        <v>0</v>
      </c>
    </row>
    <row r="13" spans="1:14" x14ac:dyDescent="0.25">
      <c r="A13" s="49">
        <f t="shared" si="0"/>
        <v>41340</v>
      </c>
      <c r="B13" s="50"/>
      <c r="C13" s="41"/>
      <c r="D13" s="41"/>
      <c r="E13" s="41"/>
      <c r="F13" s="51"/>
      <c r="G13" s="96">
        <v>202.96619999999999</v>
      </c>
      <c r="H13" s="100">
        <v>2.5792000000000002</v>
      </c>
      <c r="I13" s="50"/>
      <c r="J13" s="51"/>
      <c r="K13" s="103">
        <v>0</v>
      </c>
    </row>
    <row r="14" spans="1:14" x14ac:dyDescent="0.25">
      <c r="A14" s="49">
        <f t="shared" si="0"/>
        <v>41341</v>
      </c>
      <c r="B14" s="50"/>
      <c r="C14" s="41"/>
      <c r="D14" s="41"/>
      <c r="E14" s="41"/>
      <c r="F14" s="51"/>
      <c r="G14" s="96">
        <v>202.8064</v>
      </c>
      <c r="H14" s="100">
        <v>2.1800000000000002</v>
      </c>
      <c r="I14" s="50"/>
      <c r="J14" s="51"/>
      <c r="K14" s="103">
        <v>0</v>
      </c>
    </row>
    <row r="15" spans="1:14" x14ac:dyDescent="0.25">
      <c r="A15" s="49">
        <f t="shared" si="0"/>
        <v>41342</v>
      </c>
      <c r="B15" s="50"/>
      <c r="C15" s="41"/>
      <c r="D15" s="41"/>
      <c r="E15" s="41"/>
      <c r="F15" s="51"/>
      <c r="G15" s="96">
        <v>202.78720000000001</v>
      </c>
      <c r="H15" s="100">
        <v>1.8266</v>
      </c>
      <c r="I15" s="50"/>
      <c r="J15" s="51"/>
      <c r="K15" s="103">
        <v>0</v>
      </c>
    </row>
    <row r="16" spans="1:14" x14ac:dyDescent="0.25">
      <c r="A16" s="49">
        <f t="shared" si="0"/>
        <v>41343</v>
      </c>
      <c r="B16" s="50"/>
      <c r="C16" s="41"/>
      <c r="D16" s="41"/>
      <c r="E16" s="41"/>
      <c r="F16" s="51"/>
      <c r="G16" s="96">
        <v>202.7765</v>
      </c>
      <c r="H16" s="100">
        <v>1.6935</v>
      </c>
      <c r="I16" s="50"/>
      <c r="J16" s="51"/>
      <c r="K16" s="103">
        <v>0</v>
      </c>
    </row>
    <row r="17" spans="1:11" x14ac:dyDescent="0.25">
      <c r="A17" s="49">
        <f t="shared" si="0"/>
        <v>41344</v>
      </c>
      <c r="B17" s="50"/>
      <c r="C17" s="41"/>
      <c r="D17" s="41"/>
      <c r="E17" s="41"/>
      <c r="F17" s="51"/>
      <c r="G17" s="96">
        <v>201.0924</v>
      </c>
      <c r="H17" s="100">
        <v>2.2143999999999999</v>
      </c>
      <c r="I17" s="50"/>
      <c r="J17" s="51"/>
      <c r="K17" s="103">
        <v>0</v>
      </c>
    </row>
    <row r="18" spans="1:11" x14ac:dyDescent="0.25">
      <c r="A18" s="49">
        <f t="shared" si="0"/>
        <v>41345</v>
      </c>
      <c r="B18" s="50"/>
      <c r="C18" s="41"/>
      <c r="D18" s="41"/>
      <c r="E18" s="41"/>
      <c r="F18" s="51"/>
      <c r="G18" s="96">
        <v>202.95429999999999</v>
      </c>
      <c r="H18" s="100">
        <v>2.5333000000000001</v>
      </c>
      <c r="I18" s="50"/>
      <c r="J18" s="51"/>
      <c r="K18" s="103">
        <v>0</v>
      </c>
    </row>
    <row r="19" spans="1:11" x14ac:dyDescent="0.25">
      <c r="A19" s="49">
        <f t="shared" si="0"/>
        <v>41346</v>
      </c>
      <c r="B19" s="50"/>
      <c r="C19" s="41"/>
      <c r="D19" s="41"/>
      <c r="E19" s="41"/>
      <c r="F19" s="51"/>
      <c r="G19" s="96">
        <v>202.79689999999999</v>
      </c>
      <c r="H19" s="100">
        <v>2.8408000000000002</v>
      </c>
      <c r="I19" s="50"/>
      <c r="J19" s="51"/>
      <c r="K19" s="103">
        <v>0</v>
      </c>
    </row>
    <row r="20" spans="1:11" x14ac:dyDescent="0.25">
      <c r="A20" s="49">
        <f t="shared" si="0"/>
        <v>41347</v>
      </c>
      <c r="B20" s="50"/>
      <c r="C20" s="41"/>
      <c r="D20" s="41"/>
      <c r="E20" s="41"/>
      <c r="F20" s="51"/>
      <c r="G20" s="96">
        <v>202.7072</v>
      </c>
      <c r="H20" s="100">
        <v>2.9279999999999999</v>
      </c>
      <c r="I20" s="50"/>
      <c r="J20" s="51"/>
      <c r="K20" s="103">
        <v>0</v>
      </c>
    </row>
    <row r="21" spans="1:11" x14ac:dyDescent="0.25">
      <c r="A21" s="49">
        <f t="shared" si="0"/>
        <v>41348</v>
      </c>
      <c r="B21" s="50"/>
      <c r="C21" s="41"/>
      <c r="D21" s="41"/>
      <c r="E21" s="41"/>
      <c r="F21" s="51"/>
      <c r="G21" s="96">
        <v>202.94300000000001</v>
      </c>
      <c r="H21" s="100">
        <v>2.7077</v>
      </c>
      <c r="I21" s="50"/>
      <c r="J21" s="51"/>
      <c r="K21" s="103">
        <v>0</v>
      </c>
    </row>
    <row r="22" spans="1:11" x14ac:dyDescent="0.25">
      <c r="A22" s="49">
        <f t="shared" si="0"/>
        <v>41349</v>
      </c>
      <c r="B22" s="50"/>
      <c r="C22" s="41"/>
      <c r="D22" s="41"/>
      <c r="E22" s="41"/>
      <c r="F22" s="51"/>
      <c r="G22" s="96">
        <v>202.92250000000001</v>
      </c>
      <c r="H22" s="100">
        <v>2.4232</v>
      </c>
      <c r="I22" s="50"/>
      <c r="J22" s="51"/>
      <c r="K22" s="103">
        <v>0</v>
      </c>
    </row>
    <row r="23" spans="1:11" x14ac:dyDescent="0.25">
      <c r="A23" s="49">
        <f t="shared" si="0"/>
        <v>41350</v>
      </c>
      <c r="B23" s="50"/>
      <c r="C23" s="41"/>
      <c r="D23" s="41"/>
      <c r="E23" s="41"/>
      <c r="F23" s="51"/>
      <c r="G23" s="96">
        <v>201.61</v>
      </c>
      <c r="H23" s="100">
        <v>2.0423</v>
      </c>
      <c r="I23" s="50"/>
      <c r="J23" s="51"/>
      <c r="K23" s="103">
        <v>0</v>
      </c>
    </row>
    <row r="24" spans="1:11" x14ac:dyDescent="0.25">
      <c r="A24" s="49">
        <f t="shared" si="0"/>
        <v>41351</v>
      </c>
      <c r="B24" s="50"/>
      <c r="C24" s="41"/>
      <c r="D24" s="41"/>
      <c r="E24" s="41"/>
      <c r="F24" s="51"/>
      <c r="G24" s="96">
        <v>201.88030000000001</v>
      </c>
      <c r="H24" s="100">
        <v>2.3498000000000001</v>
      </c>
      <c r="I24" s="50"/>
      <c r="J24" s="51"/>
      <c r="K24" s="103">
        <v>0</v>
      </c>
    </row>
    <row r="25" spans="1:11" x14ac:dyDescent="0.25">
      <c r="A25" s="49">
        <f t="shared" si="0"/>
        <v>41352</v>
      </c>
      <c r="B25" s="50"/>
      <c r="C25" s="41"/>
      <c r="D25" s="41"/>
      <c r="E25" s="41"/>
      <c r="F25" s="51"/>
      <c r="G25" s="96">
        <v>201.58330000000001</v>
      </c>
      <c r="H25" s="100">
        <v>2.2900999999999998</v>
      </c>
      <c r="I25" s="50"/>
      <c r="J25" s="51"/>
      <c r="K25" s="103">
        <v>0</v>
      </c>
    </row>
    <row r="26" spans="1:11" x14ac:dyDescent="0.25">
      <c r="A26" s="49">
        <f t="shared" si="0"/>
        <v>41353</v>
      </c>
      <c r="B26" s="50"/>
      <c r="C26" s="41"/>
      <c r="D26" s="41"/>
      <c r="E26" s="41"/>
      <c r="F26" s="51"/>
      <c r="G26" s="96">
        <v>202.47049999999999</v>
      </c>
      <c r="H26" s="100">
        <v>2.1890999999999998</v>
      </c>
      <c r="I26" s="50"/>
      <c r="J26" s="51"/>
      <c r="K26" s="103">
        <v>0</v>
      </c>
    </row>
    <row r="27" spans="1:11" x14ac:dyDescent="0.25">
      <c r="A27" s="49">
        <f t="shared" si="0"/>
        <v>41354</v>
      </c>
      <c r="B27" s="50"/>
      <c r="C27" s="41"/>
      <c r="D27" s="41"/>
      <c r="E27" s="41"/>
      <c r="F27" s="51"/>
      <c r="G27" s="96">
        <v>203.148</v>
      </c>
      <c r="H27" s="100">
        <v>1.9092</v>
      </c>
      <c r="I27" s="50"/>
      <c r="J27" s="51"/>
      <c r="K27" s="103">
        <v>0</v>
      </c>
    </row>
    <row r="28" spans="1:11" x14ac:dyDescent="0.25">
      <c r="A28" s="49">
        <f t="shared" si="0"/>
        <v>41355</v>
      </c>
      <c r="B28" s="50"/>
      <c r="C28" s="41"/>
      <c r="D28" s="41"/>
      <c r="E28" s="41"/>
      <c r="F28" s="51"/>
      <c r="G28" s="96">
        <v>202.92689999999999</v>
      </c>
      <c r="H28" s="100">
        <v>2.2534000000000001</v>
      </c>
      <c r="I28" s="50"/>
      <c r="J28" s="51"/>
      <c r="K28" s="103">
        <v>0</v>
      </c>
    </row>
    <row r="29" spans="1:11" x14ac:dyDescent="0.25">
      <c r="A29" s="49">
        <f t="shared" si="0"/>
        <v>41356</v>
      </c>
      <c r="B29" s="50"/>
      <c r="C29" s="41"/>
      <c r="D29" s="41"/>
      <c r="E29" s="41"/>
      <c r="F29" s="51"/>
      <c r="G29" s="96">
        <v>202.9325</v>
      </c>
      <c r="H29" s="100">
        <v>2.2625999999999999</v>
      </c>
      <c r="I29" s="50"/>
      <c r="J29" s="51"/>
      <c r="K29" s="103">
        <v>0</v>
      </c>
    </row>
    <row r="30" spans="1:11" x14ac:dyDescent="0.25">
      <c r="A30" s="49">
        <f t="shared" si="0"/>
        <v>41357</v>
      </c>
      <c r="B30" s="50"/>
      <c r="C30" s="41"/>
      <c r="D30" s="41"/>
      <c r="E30" s="41"/>
      <c r="F30" s="51"/>
      <c r="G30" s="96">
        <v>202.72139999999999</v>
      </c>
      <c r="H30" s="100">
        <v>3.0015000000000001</v>
      </c>
      <c r="I30" s="50"/>
      <c r="J30" s="51"/>
      <c r="K30" s="103">
        <v>0</v>
      </c>
    </row>
    <row r="31" spans="1:11" x14ac:dyDescent="0.25">
      <c r="A31" s="49">
        <f t="shared" si="0"/>
        <v>41358</v>
      </c>
      <c r="B31" s="50"/>
      <c r="C31" s="41"/>
      <c r="D31" s="41"/>
      <c r="E31" s="41"/>
      <c r="F31" s="51"/>
      <c r="G31" s="96">
        <v>203.1892</v>
      </c>
      <c r="H31" s="100">
        <v>3.0840999999999998</v>
      </c>
      <c r="I31" s="50"/>
      <c r="J31" s="51"/>
      <c r="K31" s="103">
        <v>0</v>
      </c>
    </row>
    <row r="32" spans="1:11" x14ac:dyDescent="0.25">
      <c r="A32" s="49">
        <f t="shared" si="0"/>
        <v>41359</v>
      </c>
      <c r="B32" s="50"/>
      <c r="C32" s="41"/>
      <c r="D32" s="41"/>
      <c r="E32" s="41"/>
      <c r="F32" s="51"/>
      <c r="G32" s="96">
        <v>202.81780000000001</v>
      </c>
      <c r="H32" s="100">
        <v>3.13</v>
      </c>
      <c r="I32" s="50"/>
      <c r="J32" s="51"/>
      <c r="K32" s="103">
        <v>0</v>
      </c>
    </row>
    <row r="33" spans="1:11" x14ac:dyDescent="0.25">
      <c r="A33" s="49">
        <f t="shared" si="0"/>
        <v>41360</v>
      </c>
      <c r="B33" s="50"/>
      <c r="C33" s="41"/>
      <c r="D33" s="41"/>
      <c r="E33" s="41"/>
      <c r="F33" s="51"/>
      <c r="G33" s="96">
        <v>202.97290000000001</v>
      </c>
      <c r="H33" s="100">
        <v>3.2401</v>
      </c>
      <c r="I33" s="50"/>
      <c r="J33" s="51"/>
      <c r="K33" s="103">
        <v>0</v>
      </c>
    </row>
    <row r="34" spans="1:11" x14ac:dyDescent="0.25">
      <c r="A34" s="49">
        <f t="shared" si="0"/>
        <v>41361</v>
      </c>
      <c r="B34" s="50"/>
      <c r="C34" s="41"/>
      <c r="D34" s="41"/>
      <c r="E34" s="41"/>
      <c r="F34" s="51"/>
      <c r="G34" s="96">
        <v>203.0727</v>
      </c>
      <c r="H34" s="100">
        <v>3.0474000000000001</v>
      </c>
      <c r="I34" s="50"/>
      <c r="J34" s="51"/>
      <c r="K34" s="103">
        <v>0</v>
      </c>
    </row>
    <row r="35" spans="1:11" x14ac:dyDescent="0.25">
      <c r="A35" s="49">
        <f t="shared" si="0"/>
        <v>41362</v>
      </c>
      <c r="B35" s="50"/>
      <c r="C35" s="41"/>
      <c r="D35" s="41"/>
      <c r="E35" s="41"/>
      <c r="F35" s="51"/>
      <c r="G35" s="96">
        <v>202.8372</v>
      </c>
      <c r="H35" s="100">
        <v>3.0015000000000001</v>
      </c>
      <c r="I35" s="50"/>
      <c r="J35" s="51"/>
      <c r="K35" s="103">
        <v>0</v>
      </c>
    </row>
    <row r="36" spans="1:11" x14ac:dyDescent="0.25">
      <c r="A36" s="49">
        <f t="shared" si="0"/>
        <v>41363</v>
      </c>
      <c r="B36" s="50"/>
      <c r="C36" s="41"/>
      <c r="D36" s="41"/>
      <c r="E36" s="41"/>
      <c r="F36" s="51"/>
      <c r="G36" s="96">
        <v>202.82069999999999</v>
      </c>
      <c r="H36" s="100">
        <v>2.7307000000000001</v>
      </c>
      <c r="I36" s="50"/>
      <c r="J36" s="51"/>
      <c r="K36" s="103">
        <v>0</v>
      </c>
    </row>
    <row r="37" spans="1:11" ht="15.75" thickBot="1" x14ac:dyDescent="0.3">
      <c r="A37" s="52">
        <f t="shared" si="0"/>
        <v>41364</v>
      </c>
      <c r="B37" s="53"/>
      <c r="C37" s="54"/>
      <c r="D37" s="54"/>
      <c r="E37" s="54"/>
      <c r="F37" s="55"/>
      <c r="G37" s="97">
        <v>202.8057</v>
      </c>
      <c r="H37" s="101">
        <v>2.7261000000000002</v>
      </c>
      <c r="I37" s="53"/>
      <c r="J37" s="55"/>
      <c r="K37" s="104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201.0924</v>
      </c>
      <c r="H39" s="57">
        <f>+MIN(H7:H37)</f>
        <v>1.6935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82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x14ac:dyDescent="0.25">
      <c r="A42" s="15"/>
      <c r="B42" s="185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x14ac:dyDescent="0.25">
      <c r="A43" s="15"/>
      <c r="B43" s="185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x14ac:dyDescent="0.25">
      <c r="A44" s="15"/>
      <c r="B44" s="185"/>
      <c r="C44" s="186"/>
      <c r="D44" s="186"/>
      <c r="E44" s="186"/>
      <c r="F44" s="186"/>
      <c r="G44" s="186"/>
      <c r="H44" s="186"/>
      <c r="I44" s="186"/>
      <c r="J44" s="186"/>
      <c r="K44" s="187"/>
    </row>
    <row r="45" spans="1:11" x14ac:dyDescent="0.25">
      <c r="A45" s="15"/>
      <c r="B45" s="188"/>
      <c r="C45" s="189"/>
      <c r="D45" s="189"/>
      <c r="E45" s="189"/>
      <c r="F45" s="189"/>
      <c r="G45" s="189"/>
      <c r="H45" s="189"/>
      <c r="I45" s="189"/>
      <c r="J45" s="189"/>
      <c r="K45" s="190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N18" sqref="N18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66" t="s">
        <v>1</v>
      </c>
      <c r="B3" s="166"/>
      <c r="C3" s="168" t="s">
        <v>27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2</v>
      </c>
      <c r="B4" s="166"/>
      <c r="C4" s="168" t="s">
        <v>25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 x14ac:dyDescent="0.25">
      <c r="A5" s="167" t="s">
        <v>3</v>
      </c>
      <c r="B5" s="167"/>
      <c r="C5" s="168" t="s">
        <v>4</v>
      </c>
      <c r="D5" s="168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Criogénica'!A8</f>
        <v>41334</v>
      </c>
      <c r="B8" s="65">
        <v>95.032499999999999</v>
      </c>
      <c r="C8" s="70">
        <v>1.0107999999999999</v>
      </c>
      <c r="D8" s="70">
        <v>0.21959999999999999</v>
      </c>
      <c r="E8" s="70">
        <v>1.2304999999999999</v>
      </c>
      <c r="F8" s="70">
        <v>3.4817999999999998</v>
      </c>
      <c r="G8" s="105">
        <v>267.61329999999998</v>
      </c>
      <c r="H8" s="107">
        <v>11.2745</v>
      </c>
      <c r="I8" s="70">
        <v>38.485100000000003</v>
      </c>
      <c r="J8" s="70">
        <v>50.291699999999999</v>
      </c>
      <c r="K8" s="109">
        <v>2.0547</v>
      </c>
      <c r="L8" s="21"/>
      <c r="M8" s="41">
        <v>1.34</v>
      </c>
      <c r="N8" s="41">
        <v>0.1</v>
      </c>
    </row>
    <row r="9" spans="1:14" x14ac:dyDescent="0.25">
      <c r="A9" s="37">
        <f>+'Caracol Criogénica'!A9</f>
        <v>41335</v>
      </c>
      <c r="B9" s="63">
        <v>95.583299999999994</v>
      </c>
      <c r="C9" s="66">
        <v>0.95530000000000004</v>
      </c>
      <c r="D9" s="67">
        <v>0.224</v>
      </c>
      <c r="E9" s="66">
        <v>1.1793</v>
      </c>
      <c r="F9" s="66">
        <v>2.9822000000000002</v>
      </c>
      <c r="G9" s="106">
        <v>268.9212</v>
      </c>
      <c r="H9" s="108">
        <v>10.864000000000001</v>
      </c>
      <c r="I9" s="66">
        <v>38.360599999999998</v>
      </c>
      <c r="J9" s="67">
        <v>50.256799999999998</v>
      </c>
      <c r="K9" s="109">
        <v>1.9208000000000001</v>
      </c>
      <c r="L9" s="21"/>
      <c r="M9" s="40"/>
      <c r="N9" s="40"/>
    </row>
    <row r="10" spans="1:14" x14ac:dyDescent="0.25">
      <c r="A10" s="37">
        <f>+'Caracol Criogénica'!A10</f>
        <v>41336</v>
      </c>
      <c r="B10" s="63">
        <v>95.694299999999998</v>
      </c>
      <c r="C10" s="66">
        <v>0.96709999999999996</v>
      </c>
      <c r="D10" s="67">
        <v>0.22090000000000001</v>
      </c>
      <c r="E10" s="66">
        <v>1.1879999999999999</v>
      </c>
      <c r="F10" s="66">
        <v>2.8681000000000001</v>
      </c>
      <c r="G10" s="106">
        <v>267.88060000000002</v>
      </c>
      <c r="H10" s="108">
        <v>9.0997000000000003</v>
      </c>
      <c r="I10" s="66">
        <v>38.321399999999997</v>
      </c>
      <c r="J10" s="67">
        <v>50.227400000000003</v>
      </c>
      <c r="K10" s="109">
        <v>1.9521999999999999</v>
      </c>
      <c r="L10" s="21"/>
      <c r="M10" s="40"/>
      <c r="N10" s="40"/>
    </row>
    <row r="11" spans="1:14" x14ac:dyDescent="0.25">
      <c r="A11" s="37">
        <f>+'Caracol Criogénica'!A11</f>
        <v>41337</v>
      </c>
      <c r="B11" s="63">
        <v>95.338499999999996</v>
      </c>
      <c r="C11" s="66">
        <v>1.0572999999999999</v>
      </c>
      <c r="D11" s="67">
        <v>0.2208</v>
      </c>
      <c r="E11" s="66">
        <v>1.2781</v>
      </c>
      <c r="F11" s="66">
        <v>3.1434000000000002</v>
      </c>
      <c r="G11" s="106">
        <v>267.3734</v>
      </c>
      <c r="H11" s="108">
        <v>11.1281</v>
      </c>
      <c r="I11" s="66">
        <v>38.360999999999997</v>
      </c>
      <c r="J11" s="67">
        <v>50.187800000000003</v>
      </c>
      <c r="K11" s="109">
        <v>2.2517999999999998</v>
      </c>
      <c r="L11" s="21"/>
      <c r="M11" s="40"/>
      <c r="N11" s="40"/>
    </row>
    <row r="12" spans="1:14" x14ac:dyDescent="0.25">
      <c r="A12" s="37">
        <f>+'Caracol Criogénica'!A12</f>
        <v>41338</v>
      </c>
      <c r="B12" s="63">
        <v>95.215599999999995</v>
      </c>
      <c r="C12" s="66">
        <v>1.0152000000000001</v>
      </c>
      <c r="D12" s="67">
        <v>0.2233</v>
      </c>
      <c r="E12" s="66">
        <v>1.2384999999999999</v>
      </c>
      <c r="F12" s="66">
        <v>3.3165</v>
      </c>
      <c r="G12" s="106">
        <v>267.76220000000001</v>
      </c>
      <c r="H12" s="108">
        <v>9.9276</v>
      </c>
      <c r="I12" s="66">
        <v>38.416699999999999</v>
      </c>
      <c r="J12" s="67">
        <v>50.247799999999998</v>
      </c>
      <c r="K12" s="109">
        <v>2.4319000000000002</v>
      </c>
      <c r="L12" s="21"/>
      <c r="M12" s="40"/>
      <c r="N12" s="40"/>
    </row>
    <row r="13" spans="1:14" x14ac:dyDescent="0.25">
      <c r="A13" s="37">
        <f>+'Caracol Criogénica'!A13</f>
        <v>41339</v>
      </c>
      <c r="B13" s="63">
        <v>95.231200000000001</v>
      </c>
      <c r="C13" s="66">
        <v>1.0127999999999999</v>
      </c>
      <c r="D13" s="67">
        <v>0.2243</v>
      </c>
      <c r="E13" s="66">
        <v>1.2370000000000001</v>
      </c>
      <c r="F13" s="66">
        <v>3.3086000000000002</v>
      </c>
      <c r="G13" s="106">
        <v>268.73439999999999</v>
      </c>
      <c r="H13" s="108">
        <v>0.31809999999999999</v>
      </c>
      <c r="I13" s="66">
        <v>38.410600000000002</v>
      </c>
      <c r="J13" s="67">
        <v>50.245699999999999</v>
      </c>
      <c r="K13" s="109">
        <v>2.1373000000000002</v>
      </c>
      <c r="L13" s="21"/>
      <c r="M13" s="40"/>
      <c r="N13" s="40"/>
    </row>
    <row r="14" spans="1:14" x14ac:dyDescent="0.25">
      <c r="A14" s="37">
        <f>+'Caracol Criogénica'!A14</f>
        <v>41340</v>
      </c>
      <c r="B14" s="63">
        <v>95.463700000000003</v>
      </c>
      <c r="C14" s="66">
        <v>1.0107999999999999</v>
      </c>
      <c r="D14" s="67">
        <v>0.22370000000000001</v>
      </c>
      <c r="E14" s="66">
        <v>1.2344999999999999</v>
      </c>
      <c r="F14" s="66">
        <v>3.0644</v>
      </c>
      <c r="G14" s="106">
        <v>268.21499999999997</v>
      </c>
      <c r="H14" s="108">
        <v>0.67269999999999996</v>
      </c>
      <c r="I14" s="66">
        <v>38.353900000000003</v>
      </c>
      <c r="J14" s="67">
        <v>50.214399999999998</v>
      </c>
      <c r="K14" s="109">
        <v>2.1185999999999998</v>
      </c>
      <c r="L14" s="21"/>
      <c r="M14" s="40"/>
      <c r="N14" s="40"/>
    </row>
    <row r="15" spans="1:14" x14ac:dyDescent="0.25">
      <c r="A15" s="37">
        <f>+'Caracol Criogénica'!A15</f>
        <v>41341</v>
      </c>
      <c r="B15" s="63">
        <v>95.519099999999995</v>
      </c>
      <c r="C15" s="66">
        <v>1.0484</v>
      </c>
      <c r="D15" s="66">
        <v>0.21740000000000001</v>
      </c>
      <c r="E15" s="66">
        <v>1.2658</v>
      </c>
      <c r="F15" s="66">
        <v>2.9697</v>
      </c>
      <c r="G15" s="106">
        <v>270.15339999999998</v>
      </c>
      <c r="H15" s="108">
        <v>5.6313000000000004</v>
      </c>
      <c r="I15" s="66">
        <v>38.324300000000001</v>
      </c>
      <c r="J15" s="67">
        <v>50.174300000000002</v>
      </c>
      <c r="K15" s="109">
        <v>1.9549000000000001</v>
      </c>
      <c r="L15" s="21"/>
      <c r="M15" s="40"/>
      <c r="N15" s="40"/>
    </row>
    <row r="16" spans="1:14" x14ac:dyDescent="0.25">
      <c r="A16" s="37">
        <f>+'Caracol Criogénica'!A16</f>
        <v>41342</v>
      </c>
      <c r="B16" s="63">
        <v>95.635999999999996</v>
      </c>
      <c r="C16" s="66">
        <v>1.044</v>
      </c>
      <c r="D16" s="66">
        <v>0.21290000000000001</v>
      </c>
      <c r="E16" s="66">
        <v>1.2567999999999999</v>
      </c>
      <c r="F16" s="66">
        <v>2.8508</v>
      </c>
      <c r="G16" s="106">
        <v>269.59809999999999</v>
      </c>
      <c r="H16" s="108">
        <v>10.013500000000001</v>
      </c>
      <c r="I16" s="66">
        <v>38.299500000000002</v>
      </c>
      <c r="J16" s="67">
        <v>50.165100000000002</v>
      </c>
      <c r="K16" s="109">
        <v>1.974</v>
      </c>
      <c r="L16" s="21"/>
      <c r="M16" s="40"/>
      <c r="N16" s="40"/>
    </row>
    <row r="17" spans="1:14" x14ac:dyDescent="0.25">
      <c r="A17" s="37">
        <f>+'Caracol Criogénica'!A17</f>
        <v>41343</v>
      </c>
      <c r="B17" s="63">
        <v>95.447800000000001</v>
      </c>
      <c r="C17" s="66">
        <v>1.0105999999999999</v>
      </c>
      <c r="D17" s="66">
        <v>0.2132</v>
      </c>
      <c r="E17" s="66">
        <v>1.2238</v>
      </c>
      <c r="F17" s="66">
        <v>3.0569000000000002</v>
      </c>
      <c r="G17" s="106">
        <v>268.78070000000002</v>
      </c>
      <c r="H17" s="108">
        <v>16.173100000000002</v>
      </c>
      <c r="I17" s="66">
        <v>38.378799999999998</v>
      </c>
      <c r="J17" s="67">
        <v>50.233499999999999</v>
      </c>
      <c r="K17" s="109">
        <v>1.7923</v>
      </c>
      <c r="L17" s="21"/>
      <c r="M17" s="40"/>
      <c r="N17" s="40"/>
    </row>
    <row r="18" spans="1:14" x14ac:dyDescent="0.25">
      <c r="A18" s="37">
        <f>+'Caracol Criogénica'!A18</f>
        <v>41344</v>
      </c>
      <c r="B18" s="63">
        <v>95.216800000000006</v>
      </c>
      <c r="C18" s="66">
        <v>1.018</v>
      </c>
      <c r="D18" s="66">
        <v>0.22140000000000001</v>
      </c>
      <c r="E18" s="66">
        <v>1.2394000000000001</v>
      </c>
      <c r="F18" s="66">
        <v>3.2751999999999999</v>
      </c>
      <c r="G18" s="106">
        <v>267.55610000000001</v>
      </c>
      <c r="H18" s="108">
        <v>9.5372000000000003</v>
      </c>
      <c r="I18" s="66">
        <v>38.434399999999997</v>
      </c>
      <c r="J18" s="67">
        <v>50.256700000000002</v>
      </c>
      <c r="K18" s="109">
        <v>1.6209</v>
      </c>
      <c r="L18" s="21"/>
      <c r="M18" s="40"/>
      <c r="N18" s="40"/>
    </row>
    <row r="19" spans="1:14" x14ac:dyDescent="0.25">
      <c r="A19" s="37">
        <f>+'Caracol Criogénica'!A19</f>
        <v>41345</v>
      </c>
      <c r="B19" s="63">
        <v>95.141999999999996</v>
      </c>
      <c r="C19" s="66">
        <v>1.0239</v>
      </c>
      <c r="D19" s="66">
        <v>0.22309999999999999</v>
      </c>
      <c r="E19" s="66">
        <v>1.2470000000000001</v>
      </c>
      <c r="F19" s="66">
        <v>3.2591000000000001</v>
      </c>
      <c r="G19" s="106">
        <v>269.23520000000002</v>
      </c>
      <c r="H19" s="108">
        <v>9.1522000000000006</v>
      </c>
      <c r="I19" s="66">
        <v>38.486400000000003</v>
      </c>
      <c r="J19" s="67">
        <v>50.281100000000002</v>
      </c>
      <c r="K19" s="109">
        <v>1.8574999999999999</v>
      </c>
      <c r="L19" s="21"/>
      <c r="M19" s="40"/>
      <c r="N19" s="40"/>
    </row>
    <row r="20" spans="1:14" x14ac:dyDescent="0.25">
      <c r="A20" s="37">
        <f>+'Caracol Criogénica'!A20</f>
        <v>41346</v>
      </c>
      <c r="B20" s="63">
        <v>95.487200000000001</v>
      </c>
      <c r="C20" s="66">
        <v>1.0639000000000001</v>
      </c>
      <c r="D20" s="66">
        <v>0.21379999999999999</v>
      </c>
      <c r="E20" s="66">
        <v>1.2778</v>
      </c>
      <c r="F20" s="66">
        <v>2.9592999999999998</v>
      </c>
      <c r="G20" s="106">
        <v>268.13209999999998</v>
      </c>
      <c r="H20" s="108">
        <v>9.1385000000000005</v>
      </c>
      <c r="I20" s="66">
        <v>38.334899999999998</v>
      </c>
      <c r="J20" s="67">
        <v>50.170999999999999</v>
      </c>
      <c r="K20" s="109">
        <v>1.8593999999999999</v>
      </c>
      <c r="L20" s="21"/>
      <c r="M20" s="40"/>
      <c r="N20" s="40"/>
    </row>
    <row r="21" spans="1:14" x14ac:dyDescent="0.25">
      <c r="A21" s="37">
        <f>+'Caracol Criogénica'!A21</f>
        <v>41347</v>
      </c>
      <c r="B21" s="63">
        <v>95.227900000000005</v>
      </c>
      <c r="C21" s="66">
        <v>1.0647</v>
      </c>
      <c r="D21" s="66">
        <v>0.22020000000000001</v>
      </c>
      <c r="E21" s="66">
        <v>1.2848999999999999</v>
      </c>
      <c r="F21" s="66">
        <v>3.17</v>
      </c>
      <c r="G21" s="106">
        <v>268.60120000000001</v>
      </c>
      <c r="H21" s="108">
        <v>9.1387999999999998</v>
      </c>
      <c r="I21" s="66">
        <v>38.422600000000003</v>
      </c>
      <c r="J21" s="67">
        <v>50.217799999999997</v>
      </c>
      <c r="K21" s="109">
        <v>1.9056</v>
      </c>
      <c r="L21" s="21"/>
      <c r="M21" s="40"/>
      <c r="N21" s="40"/>
    </row>
    <row r="22" spans="1:14" x14ac:dyDescent="0.25">
      <c r="A22" s="37">
        <f>+'Caracol Criogénica'!A22</f>
        <v>41348</v>
      </c>
      <c r="B22" s="63">
        <v>95.620900000000006</v>
      </c>
      <c r="C22" s="66">
        <v>0.98750000000000004</v>
      </c>
      <c r="D22" s="66">
        <v>0.21510000000000001</v>
      </c>
      <c r="E22" s="66">
        <v>1.2025999999999999</v>
      </c>
      <c r="F22" s="66">
        <v>2.9093</v>
      </c>
      <c r="G22" s="106">
        <v>268.12979999999999</v>
      </c>
      <c r="H22" s="108">
        <v>9.1363000000000003</v>
      </c>
      <c r="I22" s="66">
        <v>38.347200000000001</v>
      </c>
      <c r="J22" s="67">
        <v>50.230600000000003</v>
      </c>
      <c r="K22" s="109">
        <v>1.7446999999999999</v>
      </c>
      <c r="L22" s="21"/>
      <c r="M22" s="40"/>
      <c r="N22" s="40"/>
    </row>
    <row r="23" spans="1:14" x14ac:dyDescent="0.25">
      <c r="A23" s="37">
        <f>+'Caracol Criogénica'!A23</f>
        <v>41349</v>
      </c>
      <c r="B23" s="63">
        <v>95.668400000000005</v>
      </c>
      <c r="C23" s="66">
        <v>0.98029999999999995</v>
      </c>
      <c r="D23" s="66">
        <v>0.22120000000000001</v>
      </c>
      <c r="E23" s="66">
        <v>1.2015</v>
      </c>
      <c r="F23" s="66">
        <v>2.8532000000000002</v>
      </c>
      <c r="G23" s="106">
        <v>268.43509999999998</v>
      </c>
      <c r="H23" s="108">
        <v>9.1275999999999993</v>
      </c>
      <c r="I23" s="66">
        <v>38.338099999999997</v>
      </c>
      <c r="J23" s="67">
        <v>50.227600000000002</v>
      </c>
      <c r="K23" s="109">
        <v>1.9348000000000001</v>
      </c>
      <c r="L23" s="21"/>
      <c r="M23" s="40"/>
      <c r="N23" s="40"/>
    </row>
    <row r="24" spans="1:14" x14ac:dyDescent="0.25">
      <c r="A24" s="37">
        <f>+'Caracol Criogénica'!A24</f>
        <v>41350</v>
      </c>
      <c r="B24" s="63">
        <v>95.193299999999994</v>
      </c>
      <c r="C24" s="66">
        <v>1.0423</v>
      </c>
      <c r="D24" s="66">
        <v>0.2213</v>
      </c>
      <c r="E24" s="66">
        <v>1.2637</v>
      </c>
      <c r="F24" s="66">
        <v>3.2660999999999998</v>
      </c>
      <c r="G24" s="106">
        <v>269.83819999999997</v>
      </c>
      <c r="H24" s="108">
        <v>9.0882000000000005</v>
      </c>
      <c r="I24" s="66">
        <v>38.4345</v>
      </c>
      <c r="J24" s="67">
        <v>50.239699999999999</v>
      </c>
      <c r="K24" s="109">
        <v>2.5032000000000001</v>
      </c>
      <c r="L24" s="21"/>
      <c r="M24" s="40"/>
      <c r="N24" s="40"/>
    </row>
    <row r="25" spans="1:14" x14ac:dyDescent="0.25">
      <c r="A25" s="37">
        <f>+'Caracol Criogénica'!A25</f>
        <v>41351</v>
      </c>
      <c r="B25" s="63">
        <v>95.078800000000001</v>
      </c>
      <c r="C25" s="66">
        <v>1.0024999999999999</v>
      </c>
      <c r="D25" s="66">
        <v>0.2145</v>
      </c>
      <c r="E25" s="66">
        <v>1.2170000000000001</v>
      </c>
      <c r="F25" s="66">
        <v>3.3485</v>
      </c>
      <c r="G25" s="106">
        <v>271.03250000000003</v>
      </c>
      <c r="H25" s="108">
        <v>9.0554000000000006</v>
      </c>
      <c r="I25" s="66">
        <v>38.5398</v>
      </c>
      <c r="J25" s="67">
        <v>50.330199999999998</v>
      </c>
      <c r="K25" s="109">
        <v>2.4738000000000002</v>
      </c>
      <c r="L25" s="21"/>
      <c r="M25" s="40"/>
      <c r="N25" s="40"/>
    </row>
    <row r="26" spans="1:14" x14ac:dyDescent="0.25">
      <c r="A26" s="37">
        <f>+'Caracol Criogénica'!A26</f>
        <v>41352</v>
      </c>
      <c r="B26" s="63">
        <v>95.052700000000002</v>
      </c>
      <c r="C26" s="66">
        <v>1.0034000000000001</v>
      </c>
      <c r="D26" s="66">
        <v>0.217</v>
      </c>
      <c r="E26" s="66">
        <v>1.2204999999999999</v>
      </c>
      <c r="F26" s="66">
        <v>3.4249999999999998</v>
      </c>
      <c r="G26" s="106">
        <v>270.86680000000001</v>
      </c>
      <c r="H26" s="108">
        <v>9.4969000000000001</v>
      </c>
      <c r="I26" s="66">
        <v>38.520499999999998</v>
      </c>
      <c r="J26" s="67">
        <v>50.317700000000002</v>
      </c>
      <c r="K26" s="109">
        <v>2.1339999999999999</v>
      </c>
      <c r="L26" s="21"/>
      <c r="M26" s="40"/>
      <c r="N26" s="40"/>
    </row>
    <row r="27" spans="1:14" x14ac:dyDescent="0.25">
      <c r="A27" s="37">
        <f>+'Caracol Criogénica'!A27</f>
        <v>41353</v>
      </c>
      <c r="B27" s="63">
        <v>95.406800000000004</v>
      </c>
      <c r="C27" s="66">
        <v>1.0190999999999999</v>
      </c>
      <c r="D27" s="66">
        <v>0.2261</v>
      </c>
      <c r="E27" s="66">
        <v>1.2452000000000001</v>
      </c>
      <c r="F27" s="66">
        <v>3.0564</v>
      </c>
      <c r="G27" s="106">
        <v>269.86489999999998</v>
      </c>
      <c r="H27" s="108">
        <v>9.7148000000000003</v>
      </c>
      <c r="I27" s="66">
        <v>38.393599999999999</v>
      </c>
      <c r="J27" s="67">
        <v>50.2301</v>
      </c>
      <c r="K27" s="109">
        <v>2.1555</v>
      </c>
      <c r="L27" s="21"/>
      <c r="M27" s="40"/>
      <c r="N27" s="40"/>
    </row>
    <row r="28" spans="1:14" x14ac:dyDescent="0.25">
      <c r="A28" s="37">
        <f>+'Caracol Criogénica'!A28</f>
        <v>41354</v>
      </c>
      <c r="B28" s="63">
        <v>94.918999999999997</v>
      </c>
      <c r="C28" s="66">
        <v>1.016</v>
      </c>
      <c r="D28" s="66">
        <v>0.21410000000000001</v>
      </c>
      <c r="E28" s="66">
        <v>1.2301</v>
      </c>
      <c r="F28" s="66">
        <v>3.5459999999999998</v>
      </c>
      <c r="G28" s="106">
        <v>270.90940000000001</v>
      </c>
      <c r="H28" s="108">
        <v>8.5069999999999997</v>
      </c>
      <c r="I28" s="66">
        <v>38.5505</v>
      </c>
      <c r="J28" s="67">
        <v>50.327500000000001</v>
      </c>
      <c r="K28" s="109">
        <v>2.1419000000000001</v>
      </c>
      <c r="L28" s="21"/>
      <c r="M28" s="40"/>
      <c r="N28" s="40"/>
    </row>
    <row r="29" spans="1:14" x14ac:dyDescent="0.25">
      <c r="A29" s="37">
        <f>+'Caracol Criogénica'!A29</f>
        <v>41355</v>
      </c>
      <c r="B29" s="63">
        <v>95.594200000000001</v>
      </c>
      <c r="C29" s="66">
        <v>1.0307999999999999</v>
      </c>
      <c r="D29" s="66">
        <v>0.2147</v>
      </c>
      <c r="E29" s="66">
        <v>1.2455000000000001</v>
      </c>
      <c r="F29" s="66">
        <v>3.0278</v>
      </c>
      <c r="G29" s="106">
        <v>263.62889999999999</v>
      </c>
      <c r="H29" s="108">
        <v>12.036899999999999</v>
      </c>
      <c r="I29" s="66">
        <v>38.272300000000001</v>
      </c>
      <c r="J29" s="67">
        <v>50.1584</v>
      </c>
      <c r="K29" s="109">
        <v>1.9156</v>
      </c>
      <c r="L29" s="21"/>
      <c r="M29" s="40"/>
      <c r="N29" s="40"/>
    </row>
    <row r="30" spans="1:14" x14ac:dyDescent="0.25">
      <c r="A30" s="37">
        <f>+'Caracol Criogénica'!A30</f>
        <v>41356</v>
      </c>
      <c r="B30" s="63">
        <v>95.694199999999995</v>
      </c>
      <c r="C30" s="66">
        <v>1.0761000000000001</v>
      </c>
      <c r="D30" s="66">
        <v>0.22059999999999999</v>
      </c>
      <c r="E30" s="66">
        <v>1.2967</v>
      </c>
      <c r="F30" s="66">
        <v>2.9089999999999998</v>
      </c>
      <c r="G30" s="106">
        <v>259.63560000000001</v>
      </c>
      <c r="H30" s="108">
        <v>8.8768999999999991</v>
      </c>
      <c r="I30" s="66">
        <v>38.192100000000003</v>
      </c>
      <c r="J30" s="67">
        <v>50.078299999999999</v>
      </c>
      <c r="K30" s="109">
        <v>2.0259</v>
      </c>
      <c r="L30" s="21"/>
      <c r="M30" s="40"/>
      <c r="N30" s="40"/>
    </row>
    <row r="31" spans="1:14" x14ac:dyDescent="0.25">
      <c r="A31" s="37">
        <f>+'Caracol Criogénica'!A31</f>
        <v>41357</v>
      </c>
      <c r="B31" s="63">
        <v>95.625200000000007</v>
      </c>
      <c r="C31" s="66">
        <v>1.0597000000000001</v>
      </c>
      <c r="D31" s="66">
        <v>0.22259999999999999</v>
      </c>
      <c r="E31" s="66">
        <v>1.2823</v>
      </c>
      <c r="F31" s="66">
        <v>2.9798</v>
      </c>
      <c r="G31" s="106">
        <v>260.78530000000001</v>
      </c>
      <c r="H31" s="108">
        <v>8.3359000000000005</v>
      </c>
      <c r="I31" s="66">
        <v>38.225499999999997</v>
      </c>
      <c r="J31" s="67">
        <v>50.107900000000001</v>
      </c>
      <c r="K31" s="109">
        <v>1.7702</v>
      </c>
      <c r="L31" s="21"/>
      <c r="M31" s="40"/>
      <c r="N31" s="40"/>
    </row>
    <row r="32" spans="1:14" x14ac:dyDescent="0.25">
      <c r="A32" s="37">
        <f>+'Caracol Criogénica'!A32</f>
        <v>41358</v>
      </c>
      <c r="B32" s="63">
        <v>95.925899999999999</v>
      </c>
      <c r="C32" s="66">
        <v>1.0121</v>
      </c>
      <c r="D32" s="66">
        <v>0.2135</v>
      </c>
      <c r="E32" s="66">
        <v>1.2256</v>
      </c>
      <c r="F32" s="66">
        <v>2.7080000000000002</v>
      </c>
      <c r="G32" s="106">
        <v>259.48700000000002</v>
      </c>
      <c r="H32" s="108">
        <v>8.3468999999999998</v>
      </c>
      <c r="I32" s="66">
        <v>38.188800000000001</v>
      </c>
      <c r="J32" s="67">
        <v>50.123800000000003</v>
      </c>
      <c r="K32" s="109">
        <v>1.3006</v>
      </c>
      <c r="L32" s="21"/>
      <c r="M32" s="40"/>
      <c r="N32" s="40"/>
    </row>
    <row r="33" spans="1:14" x14ac:dyDescent="0.25">
      <c r="A33" s="37">
        <f>+'Caracol Criogénica'!A33</f>
        <v>41359</v>
      </c>
      <c r="B33" s="63">
        <v>96.115399999999994</v>
      </c>
      <c r="C33" s="66">
        <v>0.98109999999999997</v>
      </c>
      <c r="D33" s="66">
        <v>0.21859999999999999</v>
      </c>
      <c r="E33" s="66">
        <v>1.1997</v>
      </c>
      <c r="F33" s="66">
        <v>2.5539000000000001</v>
      </c>
      <c r="G33" s="106">
        <v>261.76729999999998</v>
      </c>
      <c r="H33" s="108">
        <v>8.3432999999999993</v>
      </c>
      <c r="I33" s="66">
        <v>38.144500000000001</v>
      </c>
      <c r="J33" s="67">
        <v>50.117899999999999</v>
      </c>
      <c r="K33" s="109">
        <v>1.4027000000000001</v>
      </c>
      <c r="L33" s="21"/>
      <c r="M33" s="40"/>
      <c r="N33" s="40"/>
    </row>
    <row r="34" spans="1:14" x14ac:dyDescent="0.25">
      <c r="A34" s="37">
        <f>+'Caracol Criogénica'!A34</f>
        <v>41360</v>
      </c>
      <c r="B34" s="63">
        <v>95.063999999999993</v>
      </c>
      <c r="C34" s="66">
        <v>0.94569999999999999</v>
      </c>
      <c r="D34" s="66">
        <v>0.2097</v>
      </c>
      <c r="E34" s="66">
        <v>1.1554</v>
      </c>
      <c r="F34" s="66">
        <v>3.7263000000000002</v>
      </c>
      <c r="G34" s="106">
        <v>201.76169999999999</v>
      </c>
      <c r="H34" s="108">
        <v>8.3367000000000004</v>
      </c>
      <c r="I34" s="66">
        <v>38.436300000000003</v>
      </c>
      <c r="J34" s="67">
        <v>50.314700000000002</v>
      </c>
      <c r="K34" s="109">
        <v>2.3873000000000002</v>
      </c>
      <c r="L34" s="21"/>
      <c r="M34" s="40"/>
      <c r="N34" s="40"/>
    </row>
    <row r="35" spans="1:14" x14ac:dyDescent="0.25">
      <c r="A35" s="37">
        <f>+'Caracol Criogénica'!A35</f>
        <v>41361</v>
      </c>
      <c r="B35" s="63">
        <v>95.0779</v>
      </c>
      <c r="C35" s="66">
        <v>0.98270000000000002</v>
      </c>
      <c r="D35" s="66">
        <v>0.2099</v>
      </c>
      <c r="E35" s="66">
        <v>1.1924999999999999</v>
      </c>
      <c r="F35" s="66">
        <v>3.6785000000000001</v>
      </c>
      <c r="G35" s="106">
        <v>219.42599999999999</v>
      </c>
      <c r="H35" s="108">
        <v>8.3248999999999995</v>
      </c>
      <c r="I35" s="66">
        <v>38.406500000000001</v>
      </c>
      <c r="J35" s="67">
        <v>50.271700000000003</v>
      </c>
      <c r="K35" s="109">
        <v>2.9722</v>
      </c>
      <c r="L35" s="21"/>
      <c r="M35" s="40"/>
      <c r="N35" s="40"/>
    </row>
    <row r="36" spans="1:14" x14ac:dyDescent="0.25">
      <c r="A36" s="37">
        <f>+'Caracol Criogénica'!A36</f>
        <v>41362</v>
      </c>
      <c r="B36" s="63">
        <v>95.401600000000002</v>
      </c>
      <c r="C36" s="66">
        <v>0.94330000000000003</v>
      </c>
      <c r="D36" s="66">
        <v>0.20680000000000001</v>
      </c>
      <c r="E36" s="66">
        <v>1.1500999999999999</v>
      </c>
      <c r="F36" s="66">
        <v>3.3931</v>
      </c>
      <c r="G36" s="106">
        <v>208.55279999999999</v>
      </c>
      <c r="H36" s="108">
        <v>8.3244000000000007</v>
      </c>
      <c r="I36" s="66">
        <v>38.3444</v>
      </c>
      <c r="J36" s="67">
        <v>50.264899999999997</v>
      </c>
      <c r="K36" s="109">
        <v>2.8353000000000002</v>
      </c>
      <c r="L36" s="21"/>
      <c r="M36" s="40"/>
      <c r="N36" s="40"/>
    </row>
    <row r="37" spans="1:14" x14ac:dyDescent="0.25">
      <c r="A37" s="37">
        <f>+'Caracol Criogénica'!A37</f>
        <v>41363</v>
      </c>
      <c r="B37" s="63">
        <v>95.199100000000001</v>
      </c>
      <c r="C37" s="66">
        <v>0.95730000000000004</v>
      </c>
      <c r="D37" s="66">
        <v>0.2142</v>
      </c>
      <c r="E37" s="66">
        <v>1.1715</v>
      </c>
      <c r="F37" s="66">
        <v>3.5726</v>
      </c>
      <c r="G37" s="106">
        <v>230.0325</v>
      </c>
      <c r="H37" s="108">
        <v>5.8879000000000001</v>
      </c>
      <c r="I37" s="66">
        <v>38.389600000000002</v>
      </c>
      <c r="J37" s="67">
        <v>50.277799999999999</v>
      </c>
      <c r="K37" s="109">
        <v>3.0684999999999998</v>
      </c>
      <c r="L37" s="21"/>
      <c r="M37" s="40"/>
      <c r="N37" s="40"/>
    </row>
    <row r="38" spans="1:14" ht="15.75" thickBot="1" x14ac:dyDescent="0.3">
      <c r="A38" s="37">
        <f>+'Caracol Criogénica'!A38</f>
        <v>41364</v>
      </c>
      <c r="B38" s="64">
        <v>95.5137</v>
      </c>
      <c r="C38" s="68">
        <v>0.878</v>
      </c>
      <c r="D38" s="68">
        <v>0.2077</v>
      </c>
      <c r="E38" s="68">
        <v>1.0857000000000001</v>
      </c>
      <c r="F38" s="68">
        <v>3.3050999999999999</v>
      </c>
      <c r="G38" s="106">
        <v>243.85919999999999</v>
      </c>
      <c r="H38" s="108">
        <v>4.6208</v>
      </c>
      <c r="I38" s="68">
        <v>38.374499999999998</v>
      </c>
      <c r="J38" s="69">
        <v>50.326900000000002</v>
      </c>
      <c r="K38" s="110">
        <v>0.87649999999999995</v>
      </c>
      <c r="L38" s="21"/>
      <c r="M38" s="40"/>
      <c r="N38" s="40"/>
    </row>
    <row r="39" spans="1:14" x14ac:dyDescent="0.25">
      <c r="A39" s="153" t="s">
        <v>18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94.918999999999997</v>
      </c>
      <c r="C41" s="8">
        <f t="shared" si="0"/>
        <v>0.878</v>
      </c>
      <c r="D41" s="8">
        <f t="shared" si="0"/>
        <v>0.20680000000000001</v>
      </c>
      <c r="E41" s="8">
        <f t="shared" si="0"/>
        <v>1.0857000000000001</v>
      </c>
      <c r="F41" s="8">
        <f t="shared" si="0"/>
        <v>2.5539000000000001</v>
      </c>
      <c r="G41" s="8">
        <f t="shared" si="0"/>
        <v>201.76169999999999</v>
      </c>
      <c r="H41" s="8">
        <f t="shared" si="0"/>
        <v>0.31809999999999999</v>
      </c>
      <c r="I41" s="8">
        <f t="shared" si="0"/>
        <v>38.144500000000001</v>
      </c>
      <c r="J41" s="8">
        <f t="shared" si="0"/>
        <v>50.078299999999999</v>
      </c>
      <c r="K41" s="30">
        <f t="shared" si="0"/>
        <v>0.87649999999999995</v>
      </c>
      <c r="L41" s="9"/>
      <c r="M41" s="22">
        <f>+MIN(M8:M38)</f>
        <v>1.34</v>
      </c>
      <c r="N41" s="23">
        <f>+MIN(N8:N38)</f>
        <v>0.1</v>
      </c>
    </row>
    <row r="42" spans="1:14" x14ac:dyDescent="0.25">
      <c r="A42" s="10" t="s">
        <v>20</v>
      </c>
      <c r="B42" s="11">
        <f t="shared" ref="B42:K42" si="1">+IF(ISERROR(AVERAGE(B8:B38)),"",AVERAGE(B8:B38))</f>
        <v>95.399580645161294</v>
      </c>
      <c r="C42" s="11">
        <f t="shared" si="1"/>
        <v>1.0071193548387098</v>
      </c>
      <c r="D42" s="11">
        <f t="shared" si="1"/>
        <v>0.21761935483870967</v>
      </c>
      <c r="E42" s="11">
        <f t="shared" si="1"/>
        <v>1.2247419354838713</v>
      </c>
      <c r="F42" s="11">
        <f t="shared" si="1"/>
        <v>3.1601483870967741</v>
      </c>
      <c r="G42" s="11">
        <f t="shared" si="1"/>
        <v>259.88935161290323</v>
      </c>
      <c r="H42" s="11">
        <f t="shared" si="1"/>
        <v>8.6332290322580647</v>
      </c>
      <c r="I42" s="11">
        <f t="shared" si="1"/>
        <v>38.370609677419353</v>
      </c>
      <c r="J42" s="11">
        <f t="shared" si="1"/>
        <v>50.229574193548387</v>
      </c>
      <c r="K42" s="31">
        <f t="shared" si="1"/>
        <v>2.0475677419354845</v>
      </c>
      <c r="L42" s="9"/>
      <c r="M42" s="24">
        <f>+IF(ISERROR(AVERAGE(M8:M38)),"",AVERAGE(M8:M38))</f>
        <v>1.34</v>
      </c>
      <c r="N42" s="25">
        <f>+IF(ISERROR(AVERAGE(N8:N38)),"",AVERAGE(N8:N38))</f>
        <v>0.1</v>
      </c>
    </row>
    <row r="43" spans="1:14" x14ac:dyDescent="0.25">
      <c r="A43" s="12" t="s">
        <v>21</v>
      </c>
      <c r="B43" s="13">
        <f t="shared" ref="B43:K43" si="2">+MAX(B8:B38)</f>
        <v>96.115399999999994</v>
      </c>
      <c r="C43" s="13">
        <f t="shared" si="2"/>
        <v>1.0761000000000001</v>
      </c>
      <c r="D43" s="13">
        <f t="shared" si="2"/>
        <v>0.2261</v>
      </c>
      <c r="E43" s="13">
        <f t="shared" si="2"/>
        <v>1.2967</v>
      </c>
      <c r="F43" s="13">
        <f t="shared" si="2"/>
        <v>3.7263000000000002</v>
      </c>
      <c r="G43" s="71">
        <f t="shared" si="2"/>
        <v>271.03250000000003</v>
      </c>
      <c r="H43" s="13">
        <f t="shared" si="2"/>
        <v>16.173100000000002</v>
      </c>
      <c r="I43" s="13">
        <f t="shared" si="2"/>
        <v>38.5505</v>
      </c>
      <c r="J43" s="13">
        <f t="shared" si="2"/>
        <v>50.330199999999998</v>
      </c>
      <c r="K43" s="32">
        <f t="shared" si="2"/>
        <v>3.0684999999999998</v>
      </c>
      <c r="L43" s="9"/>
      <c r="M43" s="26">
        <f>+MAX(M8:M38)</f>
        <v>1.34</v>
      </c>
      <c r="N43" s="27">
        <f>+MAX(N8:N38)</f>
        <v>0.1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0.28208468281629517</v>
      </c>
      <c r="C44" s="18">
        <f t="shared" si="3"/>
        <v>4.3176347069159973E-2</v>
      </c>
      <c r="D44" s="18">
        <f t="shared" si="3"/>
        <v>5.2394286809943121E-3</v>
      </c>
      <c r="E44" s="18">
        <f t="shared" si="3"/>
        <v>4.5752360771101556E-2</v>
      </c>
      <c r="F44" s="18">
        <f t="shared" si="3"/>
        <v>0.28494329128321622</v>
      </c>
      <c r="G44" s="18">
        <f t="shared" si="3"/>
        <v>18.764589403889996</v>
      </c>
      <c r="H44" s="18">
        <f t="shared" si="3"/>
        <v>2.9471633177451069</v>
      </c>
      <c r="I44" s="18">
        <f t="shared" si="3"/>
        <v>9.8581622204948233E-2</v>
      </c>
      <c r="J44" s="18">
        <f t="shared" si="3"/>
        <v>6.7683193225211297E-2</v>
      </c>
      <c r="K44" s="33">
        <f t="shared" si="3"/>
        <v>0.45371020882430541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6"/>
    </row>
    <row r="47" spans="1:14" x14ac:dyDescent="0.25">
      <c r="A47" s="15"/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9"/>
    </row>
    <row r="48" spans="1:14" x14ac:dyDescent="0.25">
      <c r="A48" s="15"/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9"/>
    </row>
    <row r="49" spans="1:14" x14ac:dyDescent="0.25">
      <c r="A49" s="15"/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9"/>
    </row>
    <row r="50" spans="1:14" x14ac:dyDescent="0.25">
      <c r="A50" s="15"/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2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1" orientation="landscape" horizontalDpi="300" verticalDpi="300" r:id="rId1"/>
  <ignoredErrors>
    <ignoredError sqref="B41:N44 A8:A9 A10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L29" sqref="L29"/>
    </sheetView>
  </sheetViews>
  <sheetFormatPr baseColWidth="10" defaultRowHeight="15" x14ac:dyDescent="0.25"/>
  <sheetData>
    <row r="1" spans="1:14" ht="32.25" customHeight="1" x14ac:dyDescent="0.25">
      <c r="A1" s="178" t="s">
        <v>28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4" x14ac:dyDescent="0.25">
      <c r="A2" s="167" t="s">
        <v>1</v>
      </c>
      <c r="B2" s="181"/>
      <c r="C2" s="168" t="s">
        <v>27</v>
      </c>
      <c r="D2" s="168"/>
      <c r="E2" s="168"/>
      <c r="F2" s="168"/>
      <c r="G2" s="168"/>
      <c r="H2" s="168"/>
      <c r="I2" s="168"/>
      <c r="J2" s="168"/>
      <c r="K2" s="168"/>
    </row>
    <row r="3" spans="1:14" x14ac:dyDescent="0.25">
      <c r="A3" s="167" t="s">
        <v>2</v>
      </c>
      <c r="B3" s="181"/>
      <c r="C3" s="168" t="s">
        <v>25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3</v>
      </c>
      <c r="B4" s="167"/>
      <c r="C4" s="168" t="s">
        <v>4</v>
      </c>
      <c r="D4" s="168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41334</v>
      </c>
      <c r="B7" s="46"/>
      <c r="C7" s="47"/>
      <c r="D7" s="47"/>
      <c r="E7" s="47"/>
      <c r="F7" s="48"/>
      <c r="G7" s="113">
        <v>270.09530000000001</v>
      </c>
      <c r="H7" s="114">
        <v>19.6523</v>
      </c>
      <c r="I7" s="46"/>
      <c r="J7" s="48"/>
      <c r="K7" s="117">
        <v>2.5078999999999998</v>
      </c>
    </row>
    <row r="8" spans="1:14" x14ac:dyDescent="0.25">
      <c r="A8" s="49">
        <f>+A7+1</f>
        <v>41335</v>
      </c>
      <c r="B8" s="50"/>
      <c r="C8" s="41"/>
      <c r="D8" s="41"/>
      <c r="E8" s="41"/>
      <c r="F8" s="51"/>
      <c r="G8" s="111">
        <v>272.02999999999997</v>
      </c>
      <c r="H8" s="115">
        <v>19.552600000000002</v>
      </c>
      <c r="I8" s="50"/>
      <c r="J8" s="51"/>
      <c r="K8" s="118">
        <v>2.6315</v>
      </c>
    </row>
    <row r="9" spans="1:14" x14ac:dyDescent="0.25">
      <c r="A9" s="49">
        <f>+A8+1</f>
        <v>41336</v>
      </c>
      <c r="B9" s="50"/>
      <c r="C9" s="41"/>
      <c r="D9" s="41"/>
      <c r="E9" s="41"/>
      <c r="F9" s="51"/>
      <c r="G9" s="111">
        <v>270.6583</v>
      </c>
      <c r="H9" s="115">
        <v>13.795400000000001</v>
      </c>
      <c r="I9" s="50"/>
      <c r="J9" s="51"/>
      <c r="K9" s="118">
        <v>2.6993999999999998</v>
      </c>
    </row>
    <row r="10" spans="1:14" x14ac:dyDescent="0.25">
      <c r="A10" s="49">
        <f>+A9+1</f>
        <v>41337</v>
      </c>
      <c r="B10" s="50"/>
      <c r="C10" s="41"/>
      <c r="D10" s="41"/>
      <c r="E10" s="41"/>
      <c r="F10" s="51"/>
      <c r="G10" s="111">
        <v>269.82859999999999</v>
      </c>
      <c r="H10" s="115">
        <v>11.3607</v>
      </c>
      <c r="I10" s="50"/>
      <c r="J10" s="51"/>
      <c r="K10" s="118">
        <v>2.8201000000000001</v>
      </c>
    </row>
    <row r="11" spans="1:14" x14ac:dyDescent="0.25">
      <c r="A11" s="49">
        <f t="shared" ref="A11:A37" si="0">+A10+1</f>
        <v>41338</v>
      </c>
      <c r="B11" s="50"/>
      <c r="C11" s="41"/>
      <c r="D11" s="41"/>
      <c r="E11" s="41"/>
      <c r="F11" s="51"/>
      <c r="G11" s="111">
        <v>269.95769999999999</v>
      </c>
      <c r="H11" s="115">
        <v>11.331</v>
      </c>
      <c r="I11" s="50"/>
      <c r="J11" s="51"/>
      <c r="K11" s="118">
        <v>3.0535999999999999</v>
      </c>
    </row>
    <row r="12" spans="1:14" x14ac:dyDescent="0.25">
      <c r="A12" s="49">
        <f t="shared" si="0"/>
        <v>41339</v>
      </c>
      <c r="B12" s="50"/>
      <c r="C12" s="41"/>
      <c r="D12" s="41"/>
      <c r="E12" s="41"/>
      <c r="F12" s="51"/>
      <c r="G12" s="111">
        <v>270.10160000000002</v>
      </c>
      <c r="H12" s="115">
        <v>2.4226000000000001</v>
      </c>
      <c r="I12" s="50"/>
      <c r="J12" s="51"/>
      <c r="K12" s="118">
        <v>2.9007999999999998</v>
      </c>
    </row>
    <row r="13" spans="1:14" x14ac:dyDescent="0.25">
      <c r="A13" s="49">
        <f t="shared" si="0"/>
        <v>41340</v>
      </c>
      <c r="B13" s="50"/>
      <c r="C13" s="41"/>
      <c r="D13" s="41"/>
      <c r="E13" s="41"/>
      <c r="F13" s="51"/>
      <c r="G13" s="111">
        <v>270.88029999999998</v>
      </c>
      <c r="H13" s="115">
        <v>1.4242999999999999</v>
      </c>
      <c r="I13" s="50"/>
      <c r="J13" s="51"/>
      <c r="K13" s="118">
        <v>2.7686000000000002</v>
      </c>
    </row>
    <row r="14" spans="1:14" x14ac:dyDescent="0.25">
      <c r="A14" s="49">
        <f t="shared" si="0"/>
        <v>41341</v>
      </c>
      <c r="B14" s="50"/>
      <c r="C14" s="41"/>
      <c r="D14" s="41"/>
      <c r="E14" s="41"/>
      <c r="F14" s="51"/>
      <c r="G14" s="111">
        <v>271.72699999999998</v>
      </c>
      <c r="H14" s="115">
        <v>22.9131</v>
      </c>
      <c r="I14" s="50"/>
      <c r="J14" s="51"/>
      <c r="K14" s="118">
        <v>2.5049000000000001</v>
      </c>
    </row>
    <row r="15" spans="1:14" x14ac:dyDescent="0.25">
      <c r="A15" s="49">
        <f t="shared" si="0"/>
        <v>41342</v>
      </c>
      <c r="B15" s="50"/>
      <c r="C15" s="41"/>
      <c r="D15" s="41"/>
      <c r="E15" s="41"/>
      <c r="F15" s="51"/>
      <c r="G15" s="111">
        <v>272.1739</v>
      </c>
      <c r="H15" s="115">
        <v>22.385999999999999</v>
      </c>
      <c r="I15" s="50"/>
      <c r="J15" s="51"/>
      <c r="K15" s="118">
        <v>2.7048000000000001</v>
      </c>
    </row>
    <row r="16" spans="1:14" x14ac:dyDescent="0.25">
      <c r="A16" s="49">
        <f t="shared" si="0"/>
        <v>41343</v>
      </c>
      <c r="B16" s="50"/>
      <c r="C16" s="41"/>
      <c r="D16" s="41"/>
      <c r="E16" s="41"/>
      <c r="F16" s="51"/>
      <c r="G16" s="111">
        <v>272.91300000000001</v>
      </c>
      <c r="H16" s="115">
        <v>22.408000000000001</v>
      </c>
      <c r="I16" s="50"/>
      <c r="J16" s="51"/>
      <c r="K16" s="118">
        <v>2.5331999999999999</v>
      </c>
    </row>
    <row r="17" spans="1:11" x14ac:dyDescent="0.25">
      <c r="A17" s="49">
        <f t="shared" si="0"/>
        <v>41344</v>
      </c>
      <c r="B17" s="50"/>
      <c r="C17" s="41"/>
      <c r="D17" s="41"/>
      <c r="E17" s="41"/>
      <c r="F17" s="51"/>
      <c r="G17" s="111">
        <v>269.95179999999999</v>
      </c>
      <c r="H17" s="115">
        <v>11.936</v>
      </c>
      <c r="I17" s="50"/>
      <c r="J17" s="51"/>
      <c r="K17" s="118">
        <v>2.7193000000000001</v>
      </c>
    </row>
    <row r="18" spans="1:11" x14ac:dyDescent="0.25">
      <c r="A18" s="49">
        <f t="shared" si="0"/>
        <v>41345</v>
      </c>
      <c r="B18" s="50"/>
      <c r="C18" s="41"/>
      <c r="D18" s="41"/>
      <c r="E18" s="41"/>
      <c r="F18" s="51"/>
      <c r="G18" s="111">
        <v>277.71859999999998</v>
      </c>
      <c r="H18" s="115">
        <v>9.2952999999999992</v>
      </c>
      <c r="I18" s="50"/>
      <c r="J18" s="51"/>
      <c r="K18" s="118">
        <v>2.5270999999999999</v>
      </c>
    </row>
    <row r="19" spans="1:11" x14ac:dyDescent="0.25">
      <c r="A19" s="49">
        <f t="shared" si="0"/>
        <v>41346</v>
      </c>
      <c r="B19" s="50"/>
      <c r="C19" s="41"/>
      <c r="D19" s="41"/>
      <c r="E19" s="41"/>
      <c r="F19" s="51"/>
      <c r="G19" s="111">
        <v>270.05009999999999</v>
      </c>
      <c r="H19" s="115">
        <v>9.1801999999999992</v>
      </c>
      <c r="I19" s="50"/>
      <c r="J19" s="51"/>
      <c r="K19" s="118">
        <v>2.6722000000000001</v>
      </c>
    </row>
    <row r="20" spans="1:11" x14ac:dyDescent="0.25">
      <c r="A20" s="49">
        <f t="shared" si="0"/>
        <v>41347</v>
      </c>
      <c r="B20" s="50"/>
      <c r="C20" s="41"/>
      <c r="D20" s="41"/>
      <c r="E20" s="41"/>
      <c r="F20" s="51"/>
      <c r="G20" s="111">
        <v>271.35169999999999</v>
      </c>
      <c r="H20" s="115">
        <v>9.1768999999999998</v>
      </c>
      <c r="I20" s="50"/>
      <c r="J20" s="51"/>
      <c r="K20" s="118">
        <v>2.6655000000000002</v>
      </c>
    </row>
    <row r="21" spans="1:11" x14ac:dyDescent="0.25">
      <c r="A21" s="49">
        <f t="shared" si="0"/>
        <v>41348</v>
      </c>
      <c r="B21" s="50"/>
      <c r="C21" s="41"/>
      <c r="D21" s="41"/>
      <c r="E21" s="41"/>
      <c r="F21" s="51"/>
      <c r="G21" s="111">
        <v>273.09960000000001</v>
      </c>
      <c r="H21" s="115">
        <v>9.1677</v>
      </c>
      <c r="I21" s="50"/>
      <c r="J21" s="51"/>
      <c r="K21" s="118">
        <v>2.8052000000000001</v>
      </c>
    </row>
    <row r="22" spans="1:11" x14ac:dyDescent="0.25">
      <c r="A22" s="49">
        <f t="shared" si="0"/>
        <v>41349</v>
      </c>
      <c r="B22" s="50"/>
      <c r="C22" s="41"/>
      <c r="D22" s="41"/>
      <c r="E22" s="41"/>
      <c r="F22" s="51"/>
      <c r="G22" s="111">
        <v>272.68380000000002</v>
      </c>
      <c r="H22" s="115">
        <v>9.1625999999999994</v>
      </c>
      <c r="I22" s="50"/>
      <c r="J22" s="51"/>
      <c r="K22" s="118">
        <v>2.7242999999999999</v>
      </c>
    </row>
    <row r="23" spans="1:11" x14ac:dyDescent="0.25">
      <c r="A23" s="49">
        <f t="shared" si="0"/>
        <v>41350</v>
      </c>
      <c r="B23" s="50"/>
      <c r="C23" s="41"/>
      <c r="D23" s="41"/>
      <c r="E23" s="41"/>
      <c r="F23" s="51"/>
      <c r="G23" s="111">
        <v>272.58409999999998</v>
      </c>
      <c r="H23" s="115">
        <v>9.1386000000000003</v>
      </c>
      <c r="I23" s="50"/>
      <c r="J23" s="51"/>
      <c r="K23" s="118">
        <v>3.4531999999999998</v>
      </c>
    </row>
    <row r="24" spans="1:11" x14ac:dyDescent="0.25">
      <c r="A24" s="49">
        <f t="shared" si="0"/>
        <v>41351</v>
      </c>
      <c r="B24" s="50"/>
      <c r="C24" s="41"/>
      <c r="D24" s="41"/>
      <c r="E24" s="41"/>
      <c r="F24" s="51"/>
      <c r="G24" s="111">
        <v>275.97550000000001</v>
      </c>
      <c r="H24" s="115">
        <v>9.1234999999999999</v>
      </c>
      <c r="I24" s="50"/>
      <c r="J24" s="51"/>
      <c r="K24" s="118">
        <v>3.6132</v>
      </c>
    </row>
    <row r="25" spans="1:11" x14ac:dyDescent="0.25">
      <c r="A25" s="49">
        <f t="shared" si="0"/>
        <v>41352</v>
      </c>
      <c r="B25" s="50"/>
      <c r="C25" s="41"/>
      <c r="D25" s="41"/>
      <c r="E25" s="41"/>
      <c r="F25" s="51"/>
      <c r="G25" s="111">
        <v>298.43439999999998</v>
      </c>
      <c r="H25" s="115">
        <v>13.1465</v>
      </c>
      <c r="I25" s="50"/>
      <c r="J25" s="51"/>
      <c r="K25" s="118">
        <v>3.347</v>
      </c>
    </row>
    <row r="26" spans="1:11" x14ac:dyDescent="0.25">
      <c r="A26" s="49">
        <f t="shared" si="0"/>
        <v>41353</v>
      </c>
      <c r="B26" s="50"/>
      <c r="C26" s="41"/>
      <c r="D26" s="41"/>
      <c r="E26" s="41"/>
      <c r="F26" s="51"/>
      <c r="G26" s="111">
        <v>273.59410000000003</v>
      </c>
      <c r="H26" s="115">
        <v>17.195599999999999</v>
      </c>
      <c r="I26" s="50"/>
      <c r="J26" s="51"/>
      <c r="K26" s="118">
        <v>3.2747999999999999</v>
      </c>
    </row>
    <row r="27" spans="1:11" x14ac:dyDescent="0.25">
      <c r="A27" s="49">
        <f t="shared" si="0"/>
        <v>41354</v>
      </c>
      <c r="B27" s="50"/>
      <c r="C27" s="41"/>
      <c r="D27" s="41"/>
      <c r="E27" s="41"/>
      <c r="F27" s="51"/>
      <c r="G27" s="111">
        <v>274.34660000000002</v>
      </c>
      <c r="H27" s="115">
        <v>19.464400000000001</v>
      </c>
      <c r="I27" s="50"/>
      <c r="J27" s="51"/>
      <c r="K27" s="118">
        <v>3.1152000000000002</v>
      </c>
    </row>
    <row r="28" spans="1:11" x14ac:dyDescent="0.25">
      <c r="A28" s="49">
        <f t="shared" si="0"/>
        <v>41355</v>
      </c>
      <c r="B28" s="50"/>
      <c r="C28" s="41"/>
      <c r="D28" s="41"/>
      <c r="E28" s="41"/>
      <c r="F28" s="51"/>
      <c r="G28" s="111">
        <v>270.25009999999997</v>
      </c>
      <c r="H28" s="115">
        <v>16.9222</v>
      </c>
      <c r="I28" s="50"/>
      <c r="J28" s="51"/>
      <c r="K28" s="118">
        <v>3.1638999999999999</v>
      </c>
    </row>
    <row r="29" spans="1:11" x14ac:dyDescent="0.25">
      <c r="A29" s="49">
        <f t="shared" si="0"/>
        <v>41356</v>
      </c>
      <c r="B29" s="50"/>
      <c r="C29" s="41"/>
      <c r="D29" s="41"/>
      <c r="E29" s="41"/>
      <c r="F29" s="51"/>
      <c r="G29" s="111">
        <v>262.84129999999999</v>
      </c>
      <c r="H29" s="115">
        <v>11.245200000000001</v>
      </c>
      <c r="I29" s="50"/>
      <c r="J29" s="51"/>
      <c r="K29" s="118">
        <v>2.7134999999999998</v>
      </c>
    </row>
    <row r="30" spans="1:11" x14ac:dyDescent="0.25">
      <c r="A30" s="49">
        <f t="shared" si="0"/>
        <v>41357</v>
      </c>
      <c r="B30" s="50"/>
      <c r="C30" s="41"/>
      <c r="D30" s="41"/>
      <c r="E30" s="41"/>
      <c r="F30" s="51"/>
      <c r="G30" s="111">
        <v>264.25279999999998</v>
      </c>
      <c r="H30" s="115">
        <v>8.3673000000000002</v>
      </c>
      <c r="I30" s="50"/>
      <c r="J30" s="51"/>
      <c r="K30" s="118">
        <v>2.5129999999999999</v>
      </c>
    </row>
    <row r="31" spans="1:11" x14ac:dyDescent="0.25">
      <c r="A31" s="49">
        <f t="shared" si="0"/>
        <v>41358</v>
      </c>
      <c r="B31" s="50"/>
      <c r="C31" s="41"/>
      <c r="D31" s="41"/>
      <c r="E31" s="41"/>
      <c r="F31" s="51"/>
      <c r="G31" s="111">
        <v>269.78820000000002</v>
      </c>
      <c r="H31" s="115">
        <v>8.3637999999999995</v>
      </c>
      <c r="I31" s="50"/>
      <c r="J31" s="51"/>
      <c r="K31" s="118">
        <v>2.8397000000000001</v>
      </c>
    </row>
    <row r="32" spans="1:11" x14ac:dyDescent="0.25">
      <c r="A32" s="49">
        <f t="shared" si="0"/>
        <v>41359</v>
      </c>
      <c r="B32" s="50"/>
      <c r="C32" s="41"/>
      <c r="D32" s="41"/>
      <c r="E32" s="41"/>
      <c r="F32" s="51"/>
      <c r="G32" s="111">
        <v>265.95979999999997</v>
      </c>
      <c r="H32" s="115">
        <v>8.3571000000000009</v>
      </c>
      <c r="I32" s="50"/>
      <c r="J32" s="51"/>
      <c r="K32" s="118">
        <v>3.3233000000000001</v>
      </c>
    </row>
    <row r="33" spans="1:11" x14ac:dyDescent="0.25">
      <c r="A33" s="49">
        <f t="shared" si="0"/>
        <v>41360</v>
      </c>
      <c r="B33" s="50"/>
      <c r="C33" s="41"/>
      <c r="D33" s="41"/>
      <c r="E33" s="41"/>
      <c r="F33" s="51"/>
      <c r="G33" s="111">
        <v>243.935</v>
      </c>
      <c r="H33" s="115">
        <v>8.3521999999999998</v>
      </c>
      <c r="I33" s="50"/>
      <c r="J33" s="51"/>
      <c r="K33" s="118">
        <v>3.1979000000000002</v>
      </c>
    </row>
    <row r="34" spans="1:11" x14ac:dyDescent="0.25">
      <c r="A34" s="49">
        <f t="shared" si="0"/>
        <v>41361</v>
      </c>
      <c r="B34" s="50"/>
      <c r="C34" s="41"/>
      <c r="D34" s="41"/>
      <c r="E34" s="41"/>
      <c r="F34" s="51"/>
      <c r="G34" s="111">
        <v>244.72380000000001</v>
      </c>
      <c r="H34" s="115">
        <v>8.3352000000000004</v>
      </c>
      <c r="I34" s="50"/>
      <c r="J34" s="51"/>
      <c r="K34" s="118">
        <v>3.9346999999999999</v>
      </c>
    </row>
    <row r="35" spans="1:11" x14ac:dyDescent="0.25">
      <c r="A35" s="49">
        <f t="shared" si="0"/>
        <v>41362</v>
      </c>
      <c r="B35" s="50"/>
      <c r="C35" s="41"/>
      <c r="D35" s="41"/>
      <c r="E35" s="41"/>
      <c r="F35" s="51"/>
      <c r="G35" s="111">
        <v>243.81559999999999</v>
      </c>
      <c r="H35" s="115">
        <v>8.3421000000000003</v>
      </c>
      <c r="I35" s="50"/>
      <c r="J35" s="51"/>
      <c r="K35" s="118">
        <v>3.5828000000000002</v>
      </c>
    </row>
    <row r="36" spans="1:11" x14ac:dyDescent="0.25">
      <c r="A36" s="49">
        <f t="shared" si="0"/>
        <v>41363</v>
      </c>
      <c r="B36" s="50"/>
      <c r="C36" s="41"/>
      <c r="D36" s="41"/>
      <c r="E36" s="41"/>
      <c r="F36" s="51"/>
      <c r="G36" s="111">
        <v>245.87129999999999</v>
      </c>
      <c r="H36" s="115">
        <v>8.0089000000000006</v>
      </c>
      <c r="I36" s="50"/>
      <c r="J36" s="51"/>
      <c r="K36" s="118">
        <v>4.6641000000000004</v>
      </c>
    </row>
    <row r="37" spans="1:11" ht="15.75" thickBot="1" x14ac:dyDescent="0.3">
      <c r="A37" s="52">
        <f t="shared" si="0"/>
        <v>41364</v>
      </c>
      <c r="B37" s="73"/>
      <c r="C37" s="74"/>
      <c r="D37" s="74"/>
      <c r="E37" s="74"/>
      <c r="F37" s="75"/>
      <c r="G37" s="112">
        <v>256.07170000000002</v>
      </c>
      <c r="H37" s="116">
        <v>4.6539999999999999</v>
      </c>
      <c r="I37" s="73"/>
      <c r="J37" s="75"/>
      <c r="K37" s="119">
        <v>3.1337000000000002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298.43439999999998</v>
      </c>
      <c r="H39" s="57">
        <f>+MAX(H7:H37)</f>
        <v>22.9131</v>
      </c>
      <c r="I39" s="57"/>
      <c r="J39" s="57"/>
      <c r="K39" s="57">
        <f>+MAX(K7:K37)</f>
        <v>4.6641000000000004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69"/>
      <c r="C41" s="170"/>
      <c r="D41" s="170"/>
      <c r="E41" s="170"/>
      <c r="F41" s="170"/>
      <c r="G41" s="170"/>
      <c r="H41" s="170"/>
      <c r="I41" s="170"/>
      <c r="J41" s="170"/>
      <c r="K41" s="171"/>
    </row>
    <row r="42" spans="1:11" x14ac:dyDescent="0.25">
      <c r="A42" s="15"/>
      <c r="B42" s="172"/>
      <c r="C42" s="173"/>
      <c r="D42" s="173"/>
      <c r="E42" s="173"/>
      <c r="F42" s="173"/>
      <c r="G42" s="173"/>
      <c r="H42" s="173"/>
      <c r="I42" s="173"/>
      <c r="J42" s="173"/>
      <c r="K42" s="174"/>
    </row>
    <row r="43" spans="1:11" x14ac:dyDescent="0.25">
      <c r="A43" s="15"/>
      <c r="B43" s="172"/>
      <c r="C43" s="173"/>
      <c r="D43" s="173"/>
      <c r="E43" s="173"/>
      <c r="F43" s="173"/>
      <c r="G43" s="173"/>
      <c r="H43" s="173"/>
      <c r="I43" s="173"/>
      <c r="J43" s="173"/>
      <c r="K43" s="174"/>
    </row>
    <row r="44" spans="1:11" x14ac:dyDescent="0.25">
      <c r="A44" s="15"/>
      <c r="B44" s="172"/>
      <c r="C44" s="173"/>
      <c r="D44" s="173"/>
      <c r="E44" s="173"/>
      <c r="F44" s="173"/>
      <c r="G44" s="173"/>
      <c r="H44" s="173"/>
      <c r="I44" s="173"/>
      <c r="J44" s="173"/>
      <c r="K44" s="174"/>
    </row>
    <row r="45" spans="1:11" x14ac:dyDescent="0.25">
      <c r="A45" s="15"/>
      <c r="B45" s="175"/>
      <c r="C45" s="176"/>
      <c r="D45" s="176"/>
      <c r="E45" s="176"/>
      <c r="F45" s="176"/>
      <c r="G45" s="176"/>
      <c r="H45" s="176"/>
      <c r="I45" s="176"/>
      <c r="J45" s="176"/>
      <c r="K45" s="17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4" zoomScale="60" zoomScaleNormal="100" workbookViewId="0">
      <selection activeCell="B41" sqref="B41:K45"/>
    </sheetView>
  </sheetViews>
  <sheetFormatPr baseColWidth="10" defaultRowHeight="15" x14ac:dyDescent="0.25"/>
  <sheetData>
    <row r="1" spans="1:14" ht="32.25" customHeight="1" x14ac:dyDescent="0.25">
      <c r="A1" s="191" t="s">
        <v>29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4" x14ac:dyDescent="0.25">
      <c r="A2" s="167" t="s">
        <v>1</v>
      </c>
      <c r="B2" s="181"/>
      <c r="C2" s="168" t="s">
        <v>27</v>
      </c>
      <c r="D2" s="168"/>
      <c r="E2" s="168"/>
      <c r="F2" s="168"/>
      <c r="G2" s="168"/>
      <c r="H2" s="168"/>
      <c r="I2" s="168"/>
      <c r="J2" s="168"/>
      <c r="K2" s="168"/>
    </row>
    <row r="3" spans="1:14" x14ac:dyDescent="0.25">
      <c r="A3" s="167" t="s">
        <v>2</v>
      </c>
      <c r="B3" s="181"/>
      <c r="C3" s="168" t="s">
        <v>25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3</v>
      </c>
      <c r="B4" s="167"/>
      <c r="C4" s="168" t="s">
        <v>4</v>
      </c>
      <c r="D4" s="168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41334</v>
      </c>
      <c r="B7" s="46"/>
      <c r="C7" s="47"/>
      <c r="D7" s="47"/>
      <c r="E7" s="47"/>
      <c r="F7" s="48"/>
      <c r="G7" s="122">
        <v>264.85289999999998</v>
      </c>
      <c r="H7" s="123">
        <v>3.9651999999999998</v>
      </c>
      <c r="I7" s="46"/>
      <c r="J7" s="48"/>
      <c r="K7" s="126">
        <v>1.4817</v>
      </c>
    </row>
    <row r="8" spans="1:14" x14ac:dyDescent="0.25">
      <c r="A8" s="49">
        <f>+A7+1</f>
        <v>41335</v>
      </c>
      <c r="B8" s="50"/>
      <c r="C8" s="41"/>
      <c r="D8" s="41"/>
      <c r="E8" s="41"/>
      <c r="F8" s="51"/>
      <c r="G8" s="120">
        <v>265.91649999999998</v>
      </c>
      <c r="H8" s="124">
        <v>0.50939999999999996</v>
      </c>
      <c r="I8" s="50"/>
      <c r="J8" s="51"/>
      <c r="K8" s="127">
        <v>1.1534</v>
      </c>
    </row>
    <row r="9" spans="1:14" x14ac:dyDescent="0.25">
      <c r="A9" s="49">
        <f>+A8+1</f>
        <v>41336</v>
      </c>
      <c r="B9" s="50"/>
      <c r="C9" s="41"/>
      <c r="D9" s="41"/>
      <c r="E9" s="41"/>
      <c r="F9" s="51"/>
      <c r="G9" s="120">
        <v>265.28550000000001</v>
      </c>
      <c r="H9" s="124">
        <v>0.1331</v>
      </c>
      <c r="I9" s="50"/>
      <c r="J9" s="51"/>
      <c r="K9" s="127">
        <v>0.88839999999999997</v>
      </c>
    </row>
    <row r="10" spans="1:14" x14ac:dyDescent="0.25">
      <c r="A10" s="49">
        <f>+A9+1</f>
        <v>41337</v>
      </c>
      <c r="B10" s="50"/>
      <c r="C10" s="41"/>
      <c r="D10" s="41"/>
      <c r="E10" s="41"/>
      <c r="F10" s="51"/>
      <c r="G10" s="120">
        <v>265.28559999999999</v>
      </c>
      <c r="H10" s="124">
        <v>7.6551</v>
      </c>
      <c r="I10" s="50"/>
      <c r="J10" s="51"/>
      <c r="K10" s="127">
        <v>1.6503000000000001</v>
      </c>
    </row>
    <row r="11" spans="1:14" x14ac:dyDescent="0.25">
      <c r="A11" s="49">
        <f t="shared" ref="A11:A37" si="0">+A10+1</f>
        <v>41338</v>
      </c>
      <c r="B11" s="50"/>
      <c r="C11" s="41"/>
      <c r="D11" s="41"/>
      <c r="E11" s="41"/>
      <c r="F11" s="51"/>
      <c r="G11" s="120">
        <v>265.64359999999999</v>
      </c>
      <c r="H11" s="124">
        <v>0.93620000000000003</v>
      </c>
      <c r="I11" s="50"/>
      <c r="J11" s="51"/>
      <c r="K11" s="127">
        <v>1.8273999999999999</v>
      </c>
    </row>
    <row r="12" spans="1:14" x14ac:dyDescent="0.25">
      <c r="A12" s="49">
        <f t="shared" si="0"/>
        <v>41339</v>
      </c>
      <c r="B12" s="50"/>
      <c r="C12" s="41"/>
      <c r="D12" s="41"/>
      <c r="E12" s="41"/>
      <c r="F12" s="51"/>
      <c r="G12" s="120">
        <v>266.41640000000001</v>
      </c>
      <c r="H12" s="124">
        <v>0</v>
      </c>
      <c r="I12" s="50"/>
      <c r="J12" s="51"/>
      <c r="K12" s="127">
        <v>1.4602999999999999</v>
      </c>
    </row>
    <row r="13" spans="1:14" x14ac:dyDescent="0.25">
      <c r="A13" s="49">
        <f t="shared" si="0"/>
        <v>41340</v>
      </c>
      <c r="B13" s="50"/>
      <c r="C13" s="41"/>
      <c r="D13" s="41"/>
      <c r="E13" s="41"/>
      <c r="F13" s="51"/>
      <c r="G13" s="120">
        <v>264.70639999999997</v>
      </c>
      <c r="H13" s="124">
        <v>0.50939999999999996</v>
      </c>
      <c r="I13" s="50"/>
      <c r="J13" s="51"/>
      <c r="K13" s="127">
        <v>1.3306</v>
      </c>
    </row>
    <row r="14" spans="1:14" x14ac:dyDescent="0.25">
      <c r="A14" s="49">
        <f t="shared" si="0"/>
        <v>41341</v>
      </c>
      <c r="B14" s="50"/>
      <c r="C14" s="41"/>
      <c r="D14" s="41"/>
      <c r="E14" s="41"/>
      <c r="F14" s="51"/>
      <c r="G14" s="120">
        <v>268.61649999999997</v>
      </c>
      <c r="H14" s="124">
        <v>0</v>
      </c>
      <c r="I14" s="50"/>
      <c r="J14" s="51"/>
      <c r="K14" s="127">
        <v>1.1617</v>
      </c>
    </row>
    <row r="15" spans="1:14" x14ac:dyDescent="0.25">
      <c r="A15" s="49">
        <f t="shared" si="0"/>
        <v>41342</v>
      </c>
      <c r="B15" s="50"/>
      <c r="C15" s="41"/>
      <c r="D15" s="41"/>
      <c r="E15" s="41"/>
      <c r="F15" s="51"/>
      <c r="G15" s="120">
        <v>267.58690000000001</v>
      </c>
      <c r="H15" s="124">
        <v>2.7949000000000002</v>
      </c>
      <c r="I15" s="50"/>
      <c r="J15" s="51"/>
      <c r="K15" s="127">
        <v>0.9486</v>
      </c>
    </row>
    <row r="16" spans="1:14" x14ac:dyDescent="0.25">
      <c r="A16" s="49">
        <f t="shared" si="0"/>
        <v>41343</v>
      </c>
      <c r="B16" s="50"/>
      <c r="C16" s="41"/>
      <c r="D16" s="41"/>
      <c r="E16" s="41"/>
      <c r="F16" s="51"/>
      <c r="G16" s="120">
        <v>263.12040000000002</v>
      </c>
      <c r="H16" s="124">
        <v>8.9723000000000006</v>
      </c>
      <c r="I16" s="50"/>
      <c r="J16" s="51"/>
      <c r="K16" s="127">
        <v>0.97389999999999999</v>
      </c>
    </row>
    <row r="17" spans="1:11" x14ac:dyDescent="0.25">
      <c r="A17" s="49">
        <f t="shared" si="0"/>
        <v>41344</v>
      </c>
      <c r="B17" s="50"/>
      <c r="C17" s="41"/>
      <c r="D17" s="41"/>
      <c r="E17" s="41"/>
      <c r="F17" s="51"/>
      <c r="G17" s="120">
        <v>263.62119999999999</v>
      </c>
      <c r="H17" s="124">
        <v>8.7658000000000005</v>
      </c>
      <c r="I17" s="50"/>
      <c r="J17" s="51"/>
      <c r="K17" s="127">
        <v>0.97619999999999996</v>
      </c>
    </row>
    <row r="18" spans="1:11" x14ac:dyDescent="0.25">
      <c r="A18" s="49">
        <f t="shared" si="0"/>
        <v>41345</v>
      </c>
      <c r="B18" s="50"/>
      <c r="C18" s="41"/>
      <c r="D18" s="41"/>
      <c r="E18" s="41"/>
      <c r="F18" s="51"/>
      <c r="G18" s="120">
        <v>266.81259999999997</v>
      </c>
      <c r="H18" s="124">
        <v>8.9998000000000005</v>
      </c>
      <c r="I18" s="50"/>
      <c r="J18" s="51"/>
      <c r="K18" s="127">
        <v>1.0098</v>
      </c>
    </row>
    <row r="19" spans="1:11" x14ac:dyDescent="0.25">
      <c r="A19" s="49">
        <f t="shared" si="0"/>
        <v>41346</v>
      </c>
      <c r="B19" s="50"/>
      <c r="C19" s="41"/>
      <c r="D19" s="41"/>
      <c r="E19" s="41"/>
      <c r="F19" s="51"/>
      <c r="G19" s="120">
        <v>265.05529999999999</v>
      </c>
      <c r="H19" s="124">
        <v>8.6509999999999998</v>
      </c>
      <c r="I19" s="50"/>
      <c r="J19" s="51"/>
      <c r="K19" s="127">
        <v>1.1068</v>
      </c>
    </row>
    <row r="20" spans="1:11" x14ac:dyDescent="0.25">
      <c r="A20" s="49">
        <f t="shared" si="0"/>
        <v>41347</v>
      </c>
      <c r="B20" s="50"/>
      <c r="C20" s="41"/>
      <c r="D20" s="41"/>
      <c r="E20" s="41"/>
      <c r="F20" s="51"/>
      <c r="G20" s="120">
        <v>265.91199999999998</v>
      </c>
      <c r="H20" s="124">
        <v>8.6509999999999998</v>
      </c>
      <c r="I20" s="50"/>
      <c r="J20" s="51"/>
      <c r="K20" s="127">
        <v>1.157</v>
      </c>
    </row>
    <row r="21" spans="1:11" x14ac:dyDescent="0.25">
      <c r="A21" s="49">
        <f t="shared" si="0"/>
        <v>41348</v>
      </c>
      <c r="B21" s="50"/>
      <c r="C21" s="41"/>
      <c r="D21" s="41"/>
      <c r="E21" s="41"/>
      <c r="F21" s="51"/>
      <c r="G21" s="120">
        <v>263.60449999999997</v>
      </c>
      <c r="H21" s="124">
        <v>8.9952000000000005</v>
      </c>
      <c r="I21" s="50"/>
      <c r="J21" s="51"/>
      <c r="K21" s="127">
        <v>0.82779999999999998</v>
      </c>
    </row>
    <row r="22" spans="1:11" x14ac:dyDescent="0.25">
      <c r="A22" s="49">
        <f t="shared" si="0"/>
        <v>41349</v>
      </c>
      <c r="B22" s="50"/>
      <c r="C22" s="41"/>
      <c r="D22" s="41"/>
      <c r="E22" s="41"/>
      <c r="F22" s="51"/>
      <c r="G22" s="120">
        <v>264.52170000000001</v>
      </c>
      <c r="H22" s="124">
        <v>8.6417999999999999</v>
      </c>
      <c r="I22" s="50"/>
      <c r="J22" s="51"/>
      <c r="K22" s="127">
        <v>1.2369000000000001</v>
      </c>
    </row>
    <row r="23" spans="1:11" x14ac:dyDescent="0.25">
      <c r="A23" s="49">
        <f t="shared" si="0"/>
        <v>41350</v>
      </c>
      <c r="B23" s="50"/>
      <c r="C23" s="41"/>
      <c r="D23" s="41"/>
      <c r="E23" s="41"/>
      <c r="F23" s="51"/>
      <c r="G23" s="120">
        <v>264.87349999999998</v>
      </c>
      <c r="H23" s="124">
        <v>8.5821000000000005</v>
      </c>
      <c r="I23" s="50"/>
      <c r="J23" s="51"/>
      <c r="K23" s="127">
        <v>1.3772</v>
      </c>
    </row>
    <row r="24" spans="1:11" x14ac:dyDescent="0.25">
      <c r="A24" s="49">
        <f t="shared" si="0"/>
        <v>41351</v>
      </c>
      <c r="B24" s="50"/>
      <c r="C24" s="41"/>
      <c r="D24" s="41"/>
      <c r="E24" s="41"/>
      <c r="F24" s="51"/>
      <c r="G24" s="120">
        <v>266.29450000000003</v>
      </c>
      <c r="H24" s="124">
        <v>8.5363000000000007</v>
      </c>
      <c r="I24" s="50"/>
      <c r="J24" s="51"/>
      <c r="K24" s="127">
        <v>1.6178999999999999</v>
      </c>
    </row>
    <row r="25" spans="1:11" x14ac:dyDescent="0.25">
      <c r="A25" s="49">
        <f t="shared" si="0"/>
        <v>41352</v>
      </c>
      <c r="B25" s="50"/>
      <c r="C25" s="41"/>
      <c r="D25" s="41"/>
      <c r="E25" s="41"/>
      <c r="F25" s="51"/>
      <c r="G25" s="120">
        <v>262.15219999999999</v>
      </c>
      <c r="H25" s="124">
        <v>8.9448000000000008</v>
      </c>
      <c r="I25" s="50"/>
      <c r="J25" s="51"/>
      <c r="K25" s="127">
        <v>0.1094</v>
      </c>
    </row>
    <row r="26" spans="1:11" x14ac:dyDescent="0.25">
      <c r="A26" s="49">
        <f t="shared" si="0"/>
        <v>41353</v>
      </c>
      <c r="B26" s="50"/>
      <c r="C26" s="41"/>
      <c r="D26" s="41"/>
      <c r="E26" s="41"/>
      <c r="F26" s="51"/>
      <c r="G26" s="120">
        <v>266.18150000000003</v>
      </c>
      <c r="H26" s="124">
        <v>3.1987999999999999</v>
      </c>
      <c r="I26" s="50"/>
      <c r="J26" s="51"/>
      <c r="K26" s="127">
        <v>0.91390000000000005</v>
      </c>
    </row>
    <row r="27" spans="1:11" x14ac:dyDescent="0.25">
      <c r="A27" s="49">
        <f t="shared" si="0"/>
        <v>41354</v>
      </c>
      <c r="B27" s="50"/>
      <c r="C27" s="41"/>
      <c r="D27" s="41"/>
      <c r="E27" s="41"/>
      <c r="F27" s="51"/>
      <c r="G27" s="120">
        <v>267.7944</v>
      </c>
      <c r="H27" s="124">
        <v>4.4747000000000003</v>
      </c>
      <c r="I27" s="50"/>
      <c r="J27" s="51"/>
      <c r="K27" s="127">
        <v>0.97019999999999995</v>
      </c>
    </row>
    <row r="28" spans="1:11" x14ac:dyDescent="0.25">
      <c r="A28" s="49">
        <f t="shared" si="0"/>
        <v>41355</v>
      </c>
      <c r="B28" s="50"/>
      <c r="C28" s="41"/>
      <c r="D28" s="41"/>
      <c r="E28" s="41"/>
      <c r="F28" s="51"/>
      <c r="G28" s="120">
        <v>257.70409999999998</v>
      </c>
      <c r="H28" s="124">
        <v>10.436299999999999</v>
      </c>
      <c r="I28" s="50"/>
      <c r="J28" s="51"/>
      <c r="K28" s="127">
        <v>1.0261</v>
      </c>
    </row>
    <row r="29" spans="1:11" x14ac:dyDescent="0.25">
      <c r="A29" s="49">
        <f t="shared" si="0"/>
        <v>41356</v>
      </c>
      <c r="B29" s="50"/>
      <c r="C29" s="41"/>
      <c r="D29" s="41"/>
      <c r="E29" s="41"/>
      <c r="F29" s="51"/>
      <c r="G29" s="120">
        <v>256.57600000000002</v>
      </c>
      <c r="H29" s="124">
        <v>8.1370000000000005</v>
      </c>
      <c r="I29" s="50"/>
      <c r="J29" s="51"/>
      <c r="K29" s="127">
        <v>1.6164000000000001</v>
      </c>
    </row>
    <row r="30" spans="1:11" x14ac:dyDescent="0.25">
      <c r="A30" s="49">
        <f t="shared" si="0"/>
        <v>41357</v>
      </c>
      <c r="B30" s="50"/>
      <c r="C30" s="41"/>
      <c r="D30" s="41"/>
      <c r="E30" s="41"/>
      <c r="F30" s="51"/>
      <c r="G30" s="120">
        <v>249.2739</v>
      </c>
      <c r="H30" s="124">
        <v>7.8616000000000001</v>
      </c>
      <c r="I30" s="50"/>
      <c r="J30" s="51"/>
      <c r="K30" s="127">
        <v>1.0367999999999999</v>
      </c>
    </row>
    <row r="31" spans="1:11" x14ac:dyDescent="0.25">
      <c r="A31" s="49">
        <f t="shared" si="0"/>
        <v>41358</v>
      </c>
      <c r="B31" s="50"/>
      <c r="C31" s="41"/>
      <c r="D31" s="41"/>
      <c r="E31" s="41"/>
      <c r="F31" s="51"/>
      <c r="G31" s="120">
        <v>195.3502</v>
      </c>
      <c r="H31" s="124">
        <v>8.2195999999999998</v>
      </c>
      <c r="I31" s="50"/>
      <c r="J31" s="51"/>
      <c r="K31" s="127">
        <v>0.38729999999999998</v>
      </c>
    </row>
    <row r="32" spans="1:11" x14ac:dyDescent="0.25">
      <c r="A32" s="49">
        <f t="shared" si="0"/>
        <v>41359</v>
      </c>
      <c r="B32" s="50"/>
      <c r="C32" s="41"/>
      <c r="D32" s="41"/>
      <c r="E32" s="41"/>
      <c r="F32" s="51"/>
      <c r="G32" s="120">
        <v>246.43430000000001</v>
      </c>
      <c r="H32" s="124">
        <v>7.8662000000000001</v>
      </c>
      <c r="I32" s="50"/>
      <c r="J32" s="51"/>
      <c r="K32" s="127">
        <v>0.53739999999999999</v>
      </c>
    </row>
    <row r="33" spans="1:11" x14ac:dyDescent="0.25">
      <c r="A33" s="49">
        <f t="shared" si="0"/>
        <v>41360</v>
      </c>
      <c r="B33" s="50"/>
      <c r="C33" s="41"/>
      <c r="D33" s="41"/>
      <c r="E33" s="41"/>
      <c r="F33" s="51"/>
      <c r="G33" s="120">
        <v>193.38460000000001</v>
      </c>
      <c r="H33" s="124">
        <v>8.1829000000000001</v>
      </c>
      <c r="I33" s="50"/>
      <c r="J33" s="51"/>
      <c r="K33" s="127">
        <v>1.2534000000000001</v>
      </c>
    </row>
    <row r="34" spans="1:11" x14ac:dyDescent="0.25">
      <c r="A34" s="49">
        <f t="shared" si="0"/>
        <v>41361</v>
      </c>
      <c r="B34" s="50"/>
      <c r="C34" s="41"/>
      <c r="D34" s="41"/>
      <c r="E34" s="41"/>
      <c r="F34" s="51"/>
      <c r="G34" s="120">
        <v>192.41370000000001</v>
      </c>
      <c r="H34" s="124">
        <v>7.8754</v>
      </c>
      <c r="I34" s="50"/>
      <c r="J34" s="51"/>
      <c r="K34" s="127">
        <v>1.4855</v>
      </c>
    </row>
    <row r="35" spans="1:11" x14ac:dyDescent="0.25">
      <c r="A35" s="49">
        <f t="shared" si="0"/>
        <v>41362</v>
      </c>
      <c r="B35" s="50"/>
      <c r="C35" s="41"/>
      <c r="D35" s="41"/>
      <c r="E35" s="41"/>
      <c r="F35" s="51"/>
      <c r="G35" s="120">
        <v>198.9221</v>
      </c>
      <c r="H35" s="124">
        <v>7.9946999999999999</v>
      </c>
      <c r="I35" s="50"/>
      <c r="J35" s="51"/>
      <c r="K35" s="127">
        <v>1.7376</v>
      </c>
    </row>
    <row r="36" spans="1:11" x14ac:dyDescent="0.25">
      <c r="A36" s="49">
        <f t="shared" si="0"/>
        <v>41363</v>
      </c>
      <c r="B36" s="50"/>
      <c r="C36" s="41"/>
      <c r="D36" s="41"/>
      <c r="E36" s="41"/>
      <c r="F36" s="51"/>
      <c r="G36" s="120">
        <v>191.46379999999999</v>
      </c>
      <c r="H36" s="124">
        <v>4.5206</v>
      </c>
      <c r="I36" s="50"/>
      <c r="J36" s="51"/>
      <c r="K36" s="127">
        <v>1.7237</v>
      </c>
    </row>
    <row r="37" spans="1:11" ht="15.75" thickBot="1" x14ac:dyDescent="0.3">
      <c r="A37" s="52">
        <f t="shared" si="0"/>
        <v>41364</v>
      </c>
      <c r="B37" s="73"/>
      <c r="C37" s="74"/>
      <c r="D37" s="74"/>
      <c r="E37" s="74"/>
      <c r="F37" s="75"/>
      <c r="G37" s="121">
        <v>193.7764</v>
      </c>
      <c r="H37" s="125">
        <v>4.4747000000000003</v>
      </c>
      <c r="I37" s="73"/>
      <c r="J37" s="75"/>
      <c r="K37" s="128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191.46379999999999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82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x14ac:dyDescent="0.25">
      <c r="A42" s="15"/>
      <c r="B42" s="185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x14ac:dyDescent="0.25">
      <c r="A43" s="15"/>
      <c r="B43" s="185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x14ac:dyDescent="0.25">
      <c r="A44" s="15"/>
      <c r="B44" s="185"/>
      <c r="C44" s="186"/>
      <c r="D44" s="186"/>
      <c r="E44" s="186"/>
      <c r="F44" s="186"/>
      <c r="G44" s="186"/>
      <c r="H44" s="186"/>
      <c r="I44" s="186"/>
      <c r="J44" s="186"/>
      <c r="K44" s="187"/>
    </row>
    <row r="45" spans="1:11" x14ac:dyDescent="0.25">
      <c r="A45" s="15"/>
      <c r="B45" s="188"/>
      <c r="C45" s="189"/>
      <c r="D45" s="189"/>
      <c r="E45" s="189"/>
      <c r="F45" s="189"/>
      <c r="G45" s="189"/>
      <c r="H45" s="189"/>
      <c r="I45" s="189"/>
      <c r="J45" s="189"/>
      <c r="K45" s="190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O19" sqref="O19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66" t="s">
        <v>1</v>
      </c>
      <c r="B3" s="166"/>
      <c r="C3" s="168" t="s">
        <v>27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2</v>
      </c>
      <c r="B4" s="166"/>
      <c r="C4" s="168" t="s">
        <v>26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 x14ac:dyDescent="0.25">
      <c r="A5" s="167" t="s">
        <v>3</v>
      </c>
      <c r="B5" s="167"/>
      <c r="C5" s="168" t="s">
        <v>4</v>
      </c>
      <c r="D5" s="168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Reynosa Arguelles'!A8</f>
        <v>41334</v>
      </c>
      <c r="B8" s="65">
        <v>94.422300000000007</v>
      </c>
      <c r="C8" s="70">
        <v>1.0485</v>
      </c>
      <c r="D8" s="70">
        <v>0.22320000000000001</v>
      </c>
      <c r="E8" s="70">
        <v>1.2717000000000001</v>
      </c>
      <c r="F8" s="70">
        <v>4.1585000000000001</v>
      </c>
      <c r="G8" s="129">
        <v>272.52289999999999</v>
      </c>
      <c r="H8" s="131">
        <v>4.2553999999999998</v>
      </c>
      <c r="I8" s="70">
        <v>38.592500000000001</v>
      </c>
      <c r="J8" s="70">
        <v>50.326099999999997</v>
      </c>
      <c r="K8" s="133">
        <v>0.13139999999999999</v>
      </c>
      <c r="L8" s="21"/>
      <c r="M8" s="41">
        <v>1.1399999999999999</v>
      </c>
      <c r="N8" s="41">
        <v>0.1</v>
      </c>
    </row>
    <row r="9" spans="1:14" x14ac:dyDescent="0.25">
      <c r="A9" s="37">
        <f>+'Caracol Reynosa Arguelles'!A9</f>
        <v>41335</v>
      </c>
      <c r="B9" s="63">
        <v>94.495099999999994</v>
      </c>
      <c r="C9" s="66">
        <v>1.0336000000000001</v>
      </c>
      <c r="D9" s="67">
        <v>0.22359999999999999</v>
      </c>
      <c r="E9" s="66">
        <v>1.2572000000000001</v>
      </c>
      <c r="F9" s="66">
        <v>4.1219000000000001</v>
      </c>
      <c r="G9" s="130">
        <v>270.26830000000001</v>
      </c>
      <c r="H9" s="132">
        <v>3.9342999999999999</v>
      </c>
      <c r="I9" s="66">
        <v>38.569800000000001</v>
      </c>
      <c r="J9" s="67">
        <v>50.323399999999999</v>
      </c>
      <c r="K9" s="133">
        <v>0.13150000000000001</v>
      </c>
      <c r="L9" s="21"/>
      <c r="M9" s="40"/>
      <c r="N9" s="40"/>
    </row>
    <row r="10" spans="1:14" x14ac:dyDescent="0.25">
      <c r="A10" s="37">
        <f>+'Caracol Reynosa Arguelles'!A10</f>
        <v>41336</v>
      </c>
      <c r="B10" s="63">
        <v>94.6113</v>
      </c>
      <c r="C10" s="66">
        <v>1.0379</v>
      </c>
      <c r="D10" s="67">
        <v>0.22220000000000001</v>
      </c>
      <c r="E10" s="66">
        <v>1.2601</v>
      </c>
      <c r="F10" s="66">
        <v>4.0082000000000004</v>
      </c>
      <c r="G10" s="130">
        <v>270.04739999999998</v>
      </c>
      <c r="H10" s="132">
        <v>3.7543000000000002</v>
      </c>
      <c r="I10" s="66">
        <v>38.533000000000001</v>
      </c>
      <c r="J10" s="67">
        <v>50.3</v>
      </c>
      <c r="K10" s="133">
        <v>0.13120000000000001</v>
      </c>
      <c r="L10" s="21"/>
      <c r="M10" s="40"/>
      <c r="N10" s="40"/>
    </row>
    <row r="11" spans="1:14" x14ac:dyDescent="0.25">
      <c r="A11" s="37">
        <f>+'Caracol Reynosa Arguelles'!A11</f>
        <v>41337</v>
      </c>
      <c r="B11" s="63">
        <v>94.488299999999995</v>
      </c>
      <c r="C11" s="66">
        <v>1.0763</v>
      </c>
      <c r="D11" s="67">
        <v>0.2218</v>
      </c>
      <c r="E11" s="66">
        <v>1.2982</v>
      </c>
      <c r="F11" s="66">
        <v>4.0884999999999998</v>
      </c>
      <c r="G11" s="130">
        <v>271.28210000000001</v>
      </c>
      <c r="H11" s="132">
        <v>3.8264999999999998</v>
      </c>
      <c r="I11" s="66">
        <v>38.546500000000002</v>
      </c>
      <c r="J11" s="67">
        <v>50.281199999999998</v>
      </c>
      <c r="K11" s="133">
        <v>0.13120000000000001</v>
      </c>
      <c r="L11" s="21"/>
      <c r="M11" s="40"/>
      <c r="N11" s="40"/>
    </row>
    <row r="12" spans="1:14" x14ac:dyDescent="0.25">
      <c r="A12" s="37">
        <f>+'Caracol Reynosa Arguelles'!A12</f>
        <v>41338</v>
      </c>
      <c r="B12" s="63">
        <v>94.449299999999994</v>
      </c>
      <c r="C12" s="66">
        <v>1.0608</v>
      </c>
      <c r="D12" s="67">
        <v>0.22359999999999999</v>
      </c>
      <c r="E12" s="66">
        <v>1.2843</v>
      </c>
      <c r="F12" s="66">
        <v>4.1372</v>
      </c>
      <c r="G12" s="130">
        <v>270.85809999999998</v>
      </c>
      <c r="H12" s="132">
        <v>4.7610999999999999</v>
      </c>
      <c r="I12" s="66">
        <v>38.566800000000001</v>
      </c>
      <c r="J12" s="67">
        <v>50.303100000000001</v>
      </c>
      <c r="K12" s="133">
        <v>3.3E-3</v>
      </c>
      <c r="L12" s="21"/>
      <c r="M12" s="40"/>
      <c r="N12" s="40"/>
    </row>
    <row r="13" spans="1:14" x14ac:dyDescent="0.25">
      <c r="A13" s="37">
        <f>+'Caracol Reynosa Arguelles'!A13</f>
        <v>41339</v>
      </c>
      <c r="B13" s="63">
        <v>94.478899999999996</v>
      </c>
      <c r="C13" s="66">
        <v>1.0564</v>
      </c>
      <c r="D13" s="67">
        <v>0.22439999999999999</v>
      </c>
      <c r="E13" s="66">
        <v>1.2807999999999999</v>
      </c>
      <c r="F13" s="66">
        <v>4.1182999999999996</v>
      </c>
      <c r="G13" s="130">
        <v>271.6157</v>
      </c>
      <c r="H13" s="132">
        <v>3.5960999999999999</v>
      </c>
      <c r="I13" s="66">
        <v>38.559199999999997</v>
      </c>
      <c r="J13" s="67">
        <v>50.301299999999998</v>
      </c>
      <c r="K13" s="133">
        <v>0</v>
      </c>
      <c r="L13" s="21"/>
      <c r="M13" s="40"/>
      <c r="N13" s="40"/>
    </row>
    <row r="14" spans="1:14" x14ac:dyDescent="0.25">
      <c r="A14" s="37">
        <f>+'Caracol Reynosa Arguelles'!A14</f>
        <v>41340</v>
      </c>
      <c r="B14" s="63">
        <v>94.608999999999995</v>
      </c>
      <c r="C14" s="66">
        <v>1.0595000000000001</v>
      </c>
      <c r="D14" s="67">
        <v>0.224</v>
      </c>
      <c r="E14" s="66">
        <v>1.2835000000000001</v>
      </c>
      <c r="F14" s="66">
        <v>3.9815999999999998</v>
      </c>
      <c r="G14" s="130">
        <v>271.63780000000003</v>
      </c>
      <c r="H14" s="132">
        <v>5.9057000000000004</v>
      </c>
      <c r="I14" s="66">
        <v>38.523499999999999</v>
      </c>
      <c r="J14" s="67">
        <v>50.278799999999997</v>
      </c>
      <c r="K14" s="133">
        <v>0</v>
      </c>
      <c r="L14" s="21"/>
      <c r="M14" s="40"/>
      <c r="N14" s="40"/>
    </row>
    <row r="15" spans="1:14" x14ac:dyDescent="0.25">
      <c r="A15" s="37">
        <f>+'Caracol Reynosa Arguelles'!A15</f>
        <v>41341</v>
      </c>
      <c r="B15" s="63">
        <v>94.676299999999998</v>
      </c>
      <c r="C15" s="66">
        <v>1.0730999999999999</v>
      </c>
      <c r="D15" s="66">
        <v>0.22170000000000001</v>
      </c>
      <c r="E15" s="66">
        <v>1.2948</v>
      </c>
      <c r="F15" s="66">
        <v>3.8980000000000001</v>
      </c>
      <c r="G15" s="130">
        <v>273.7885</v>
      </c>
      <c r="H15" s="132">
        <v>7.4485000000000001</v>
      </c>
      <c r="I15" s="66">
        <v>38.5015</v>
      </c>
      <c r="J15" s="67">
        <v>50.2577</v>
      </c>
      <c r="K15" s="133">
        <v>0</v>
      </c>
      <c r="L15" s="21"/>
      <c r="M15" s="40"/>
      <c r="N15" s="40"/>
    </row>
    <row r="16" spans="1:14" x14ac:dyDescent="0.25">
      <c r="A16" s="37">
        <f>+'Caracol Reynosa Arguelles'!A16</f>
        <v>41342</v>
      </c>
      <c r="B16" s="63">
        <v>94.696799999999996</v>
      </c>
      <c r="C16" s="66">
        <v>1.073</v>
      </c>
      <c r="D16" s="66">
        <v>0.219</v>
      </c>
      <c r="E16" s="66">
        <v>1.292</v>
      </c>
      <c r="F16" s="66">
        <v>3.8797999999999999</v>
      </c>
      <c r="G16" s="130">
        <v>273.81979999999999</v>
      </c>
      <c r="H16" s="132">
        <v>6.8777999999999997</v>
      </c>
      <c r="I16" s="66">
        <v>38.497199999999999</v>
      </c>
      <c r="J16" s="67">
        <v>50.256500000000003</v>
      </c>
      <c r="K16" s="133">
        <v>0</v>
      </c>
      <c r="L16" s="21"/>
      <c r="M16" s="40"/>
      <c r="N16" s="40"/>
    </row>
    <row r="17" spans="1:14" x14ac:dyDescent="0.25">
      <c r="A17" s="37">
        <f>+'Caracol Reynosa Arguelles'!A17</f>
        <v>41343</v>
      </c>
      <c r="B17" s="63">
        <v>94.611199999999997</v>
      </c>
      <c r="C17" s="66">
        <v>1.0568</v>
      </c>
      <c r="D17" s="66">
        <v>0.21790000000000001</v>
      </c>
      <c r="E17" s="66">
        <v>1.2746999999999999</v>
      </c>
      <c r="F17" s="66">
        <v>3.9643999999999999</v>
      </c>
      <c r="G17" s="130">
        <v>272.82440000000003</v>
      </c>
      <c r="H17" s="132">
        <v>6.7899000000000003</v>
      </c>
      <c r="I17" s="66">
        <v>38.538600000000002</v>
      </c>
      <c r="J17" s="67">
        <v>50.291699999999999</v>
      </c>
      <c r="K17" s="133">
        <v>0</v>
      </c>
      <c r="L17" s="21"/>
      <c r="M17" s="40"/>
      <c r="N17" s="40"/>
    </row>
    <row r="18" spans="1:14" x14ac:dyDescent="0.25">
      <c r="A18" s="37">
        <f>+'Caracol Reynosa Arguelles'!A18</f>
        <v>41344</v>
      </c>
      <c r="B18" s="63">
        <v>94.464200000000005</v>
      </c>
      <c r="C18" s="66">
        <v>1.0579000000000001</v>
      </c>
      <c r="D18" s="66">
        <v>0.22159999999999999</v>
      </c>
      <c r="E18" s="66">
        <v>1.2795000000000001</v>
      </c>
      <c r="F18" s="66">
        <v>4.1188000000000002</v>
      </c>
      <c r="G18" s="130">
        <v>272.27890000000002</v>
      </c>
      <c r="H18" s="132">
        <v>5.8013000000000003</v>
      </c>
      <c r="I18" s="66">
        <v>38.572800000000001</v>
      </c>
      <c r="J18" s="67">
        <v>50.309100000000001</v>
      </c>
      <c r="K18" s="133">
        <v>0</v>
      </c>
      <c r="L18" s="21"/>
      <c r="M18" s="40"/>
      <c r="N18" s="40"/>
    </row>
    <row r="19" spans="1:14" x14ac:dyDescent="0.25">
      <c r="A19" s="37">
        <f>+'Caracol Reynosa Arguelles'!A19</f>
        <v>41345</v>
      </c>
      <c r="B19" s="63">
        <v>94.266999999999996</v>
      </c>
      <c r="C19" s="66">
        <v>1.0592999999999999</v>
      </c>
      <c r="D19" s="66">
        <v>0.22420000000000001</v>
      </c>
      <c r="E19" s="66">
        <v>1.2835000000000001</v>
      </c>
      <c r="F19" s="66">
        <v>4.2697000000000003</v>
      </c>
      <c r="G19" s="130">
        <v>272.68189999999998</v>
      </c>
      <c r="H19" s="132">
        <v>5.2709999999999999</v>
      </c>
      <c r="I19" s="66">
        <v>38.643999999999998</v>
      </c>
      <c r="J19" s="67">
        <v>50.347499999999997</v>
      </c>
      <c r="K19" s="133">
        <v>0</v>
      </c>
      <c r="L19" s="21"/>
      <c r="M19" s="40"/>
      <c r="N19" s="40"/>
    </row>
    <row r="20" spans="1:14" x14ac:dyDescent="0.25">
      <c r="A20" s="37">
        <f>+'Caracol Reynosa Arguelles'!A20</f>
        <v>41346</v>
      </c>
      <c r="B20" s="63">
        <v>94.434399999999997</v>
      </c>
      <c r="C20" s="66">
        <v>1.0785</v>
      </c>
      <c r="D20" s="66">
        <v>0.21909999999999999</v>
      </c>
      <c r="E20" s="66">
        <v>1.2976000000000001</v>
      </c>
      <c r="F20" s="66">
        <v>4.1321000000000003</v>
      </c>
      <c r="G20" s="130">
        <v>270.03640000000001</v>
      </c>
      <c r="H20" s="132">
        <v>5.1860999999999997</v>
      </c>
      <c r="I20" s="66">
        <v>38.566200000000002</v>
      </c>
      <c r="J20" s="67">
        <v>50.292200000000001</v>
      </c>
      <c r="K20" s="133">
        <v>0</v>
      </c>
      <c r="L20" s="21"/>
      <c r="M20" s="40"/>
      <c r="N20" s="40"/>
    </row>
    <row r="21" spans="1:14" x14ac:dyDescent="0.25">
      <c r="A21" s="37">
        <f>+'Caracol Reynosa Arguelles'!A21</f>
        <v>41347</v>
      </c>
      <c r="B21" s="63">
        <v>94.475099999999998</v>
      </c>
      <c r="C21" s="66">
        <v>1.0883</v>
      </c>
      <c r="D21" s="66">
        <v>0.22270000000000001</v>
      </c>
      <c r="E21" s="66">
        <v>1.3109</v>
      </c>
      <c r="F21" s="66">
        <v>4.0670999999999999</v>
      </c>
      <c r="G21" s="130">
        <v>271.03100000000001</v>
      </c>
      <c r="H21" s="132">
        <v>5.6650999999999998</v>
      </c>
      <c r="I21" s="66">
        <v>38.552100000000003</v>
      </c>
      <c r="J21" s="67">
        <v>50.275799999999997</v>
      </c>
      <c r="K21" s="133">
        <v>0</v>
      </c>
      <c r="L21" s="21"/>
      <c r="M21" s="40"/>
      <c r="N21" s="40"/>
    </row>
    <row r="22" spans="1:14" x14ac:dyDescent="0.25">
      <c r="A22" s="37">
        <f>+'Caracol Reynosa Arguelles'!A22</f>
        <v>41348</v>
      </c>
      <c r="B22" s="63">
        <v>94.465299999999999</v>
      </c>
      <c r="C22" s="66">
        <v>1.0529999999999999</v>
      </c>
      <c r="D22" s="66">
        <v>0.22159999999999999</v>
      </c>
      <c r="E22" s="66">
        <v>1.2746999999999999</v>
      </c>
      <c r="F22" s="66">
        <v>4.1067</v>
      </c>
      <c r="G22" s="130">
        <v>270.42410000000001</v>
      </c>
      <c r="H22" s="132">
        <v>6.6013000000000002</v>
      </c>
      <c r="I22" s="66">
        <v>38.5824</v>
      </c>
      <c r="J22" s="67">
        <v>50.317900000000002</v>
      </c>
      <c r="K22" s="133">
        <v>0</v>
      </c>
      <c r="L22" s="21"/>
      <c r="M22" s="40"/>
      <c r="N22" s="40"/>
    </row>
    <row r="23" spans="1:14" x14ac:dyDescent="0.25">
      <c r="A23" s="37">
        <f>+'Caracol Reynosa Arguelles'!A23</f>
        <v>41349</v>
      </c>
      <c r="B23" s="63">
        <v>94.634600000000006</v>
      </c>
      <c r="C23" s="66">
        <v>1.04</v>
      </c>
      <c r="D23" s="66">
        <v>0.2228</v>
      </c>
      <c r="E23" s="66">
        <v>1.2627999999999999</v>
      </c>
      <c r="F23" s="66">
        <v>3.9689999999999999</v>
      </c>
      <c r="G23" s="130">
        <v>268.95839999999998</v>
      </c>
      <c r="H23" s="132">
        <v>6.36</v>
      </c>
      <c r="I23" s="66">
        <v>38.532600000000002</v>
      </c>
      <c r="J23" s="67">
        <v>50.297800000000002</v>
      </c>
      <c r="K23" s="133">
        <v>0</v>
      </c>
      <c r="L23" s="21"/>
      <c r="M23" s="40"/>
      <c r="N23" s="40"/>
    </row>
    <row r="24" spans="1:14" x14ac:dyDescent="0.25">
      <c r="A24" s="37">
        <f>+'Caracol Reynosa Arguelles'!A24</f>
        <v>41350</v>
      </c>
      <c r="B24" s="63">
        <v>94.491699999999994</v>
      </c>
      <c r="C24" s="66">
        <v>1.0629999999999999</v>
      </c>
      <c r="D24" s="66">
        <v>0.22259999999999999</v>
      </c>
      <c r="E24" s="66">
        <v>1.2627999999999999</v>
      </c>
      <c r="F24" s="66">
        <v>4.0842999999999998</v>
      </c>
      <c r="G24" s="130">
        <v>272.53930000000003</v>
      </c>
      <c r="H24" s="132">
        <v>7.343</v>
      </c>
      <c r="I24" s="66">
        <v>38.563600000000001</v>
      </c>
      <c r="J24" s="67">
        <v>50.299900000000001</v>
      </c>
      <c r="K24" s="133">
        <v>0</v>
      </c>
      <c r="L24" s="21"/>
      <c r="M24" s="40"/>
      <c r="N24" s="40"/>
    </row>
    <row r="25" spans="1:14" x14ac:dyDescent="0.25">
      <c r="A25" s="37">
        <f>+'Caracol Reynosa Arguelles'!A25</f>
        <v>41351</v>
      </c>
      <c r="B25" s="63">
        <v>94.379599999999996</v>
      </c>
      <c r="C25" s="66">
        <v>1.0527</v>
      </c>
      <c r="D25" s="66">
        <v>0.2195</v>
      </c>
      <c r="E25" s="66">
        <v>1.2627999999999999</v>
      </c>
      <c r="F25" s="66">
        <v>4.1711</v>
      </c>
      <c r="G25" s="130">
        <v>271.53440000000001</v>
      </c>
      <c r="H25" s="132">
        <v>9.3134999999999994</v>
      </c>
      <c r="I25" s="66">
        <v>38.6265</v>
      </c>
      <c r="J25" s="67">
        <v>50.344000000000001</v>
      </c>
      <c r="K25" s="133">
        <v>0</v>
      </c>
      <c r="L25" s="21"/>
      <c r="M25" s="40"/>
      <c r="N25" s="40"/>
    </row>
    <row r="26" spans="1:14" x14ac:dyDescent="0.25">
      <c r="A26" s="37">
        <f>+'Caracol Reynosa Arguelles'!A26</f>
        <v>41352</v>
      </c>
      <c r="B26" s="63">
        <v>94.313299999999998</v>
      </c>
      <c r="C26" s="66">
        <v>1.0521</v>
      </c>
      <c r="D26" s="66">
        <v>0.22070000000000001</v>
      </c>
      <c r="E26" s="66">
        <v>1.2627999999999999</v>
      </c>
      <c r="F26" s="66">
        <v>4.2515999999999998</v>
      </c>
      <c r="G26" s="130">
        <v>272.57580000000002</v>
      </c>
      <c r="H26" s="132">
        <v>8.8422000000000001</v>
      </c>
      <c r="I26" s="66">
        <v>38.636499999999998</v>
      </c>
      <c r="J26" s="67">
        <v>50.349899999999998</v>
      </c>
      <c r="K26" s="133">
        <v>0</v>
      </c>
      <c r="L26" s="21"/>
      <c r="M26" s="40"/>
      <c r="N26" s="40"/>
    </row>
    <row r="27" spans="1:14" x14ac:dyDescent="0.25">
      <c r="A27" s="37">
        <f>+'Caracol Reynosa Arguelles'!A27</f>
        <v>41353</v>
      </c>
      <c r="B27" s="63">
        <v>94.471299999999999</v>
      </c>
      <c r="C27" s="66">
        <v>1.0628</v>
      </c>
      <c r="D27" s="66">
        <v>0.2258</v>
      </c>
      <c r="E27" s="66">
        <v>1.2627999999999999</v>
      </c>
      <c r="F27" s="66">
        <v>4.0907</v>
      </c>
      <c r="G27" s="130">
        <v>272.31369999999998</v>
      </c>
      <c r="H27" s="132">
        <v>6.4001999999999999</v>
      </c>
      <c r="I27" s="66">
        <v>38.574100000000001</v>
      </c>
      <c r="J27" s="67">
        <v>50.304600000000001</v>
      </c>
      <c r="K27" s="133">
        <v>0</v>
      </c>
      <c r="L27" s="21"/>
      <c r="M27" s="40"/>
      <c r="N27" s="40"/>
    </row>
    <row r="28" spans="1:14" x14ac:dyDescent="0.25">
      <c r="A28" s="37">
        <f>+'Caracol Reynosa Arguelles'!A28</f>
        <v>41354</v>
      </c>
      <c r="B28" s="63">
        <v>94.378399999999999</v>
      </c>
      <c r="C28" s="66">
        <v>1.0585</v>
      </c>
      <c r="D28" s="66">
        <v>0.218</v>
      </c>
      <c r="E28" s="66">
        <v>1.2627999999999999</v>
      </c>
      <c r="F28" s="66">
        <v>4.1733000000000002</v>
      </c>
      <c r="G28" s="130">
        <v>273.5077</v>
      </c>
      <c r="H28" s="132">
        <v>5.0784000000000002</v>
      </c>
      <c r="I28" s="66">
        <v>38.617400000000004</v>
      </c>
      <c r="J28" s="67">
        <v>50.335599999999999</v>
      </c>
      <c r="K28" s="133">
        <v>0</v>
      </c>
      <c r="L28" s="21"/>
      <c r="M28" s="40"/>
      <c r="N28" s="40"/>
    </row>
    <row r="29" spans="1:14" x14ac:dyDescent="0.25">
      <c r="A29" s="37">
        <f>+'Caracol Reynosa Arguelles'!A29</f>
        <v>41355</v>
      </c>
      <c r="B29" s="63">
        <v>94.688999999999993</v>
      </c>
      <c r="C29" s="66">
        <v>1.0741000000000001</v>
      </c>
      <c r="D29" s="66">
        <v>0.21410000000000001</v>
      </c>
      <c r="E29" s="66">
        <v>1.2627999999999999</v>
      </c>
      <c r="F29" s="66">
        <v>3.9390000000000001</v>
      </c>
      <c r="G29" s="130">
        <v>267.93119999999999</v>
      </c>
      <c r="H29" s="132">
        <v>4.6608000000000001</v>
      </c>
      <c r="I29" s="66">
        <v>38.482599999999998</v>
      </c>
      <c r="J29" s="67">
        <v>50.249899999999997</v>
      </c>
      <c r="K29" s="133">
        <v>0</v>
      </c>
      <c r="L29" s="21"/>
      <c r="M29" s="40"/>
      <c r="N29" s="40"/>
    </row>
    <row r="30" spans="1:14" x14ac:dyDescent="0.25">
      <c r="A30" s="37">
        <f>+'Caracol Reynosa Arguelles'!A30</f>
        <v>41356</v>
      </c>
      <c r="B30" s="63">
        <v>94.877099999999999</v>
      </c>
      <c r="C30" s="66">
        <v>1.0928</v>
      </c>
      <c r="D30" s="66">
        <v>0.2175</v>
      </c>
      <c r="E30" s="66">
        <v>1.2627999999999999</v>
      </c>
      <c r="F30" s="66">
        <v>3.7511000000000001</v>
      </c>
      <c r="G30" s="130">
        <v>265.94619999999998</v>
      </c>
      <c r="H30" s="132">
        <v>4.2</v>
      </c>
      <c r="I30" s="66">
        <v>38.401299999999999</v>
      </c>
      <c r="J30" s="67">
        <v>50.188800000000001</v>
      </c>
      <c r="K30" s="133">
        <v>0</v>
      </c>
      <c r="L30" s="21"/>
      <c r="M30" s="40"/>
      <c r="N30" s="40"/>
    </row>
    <row r="31" spans="1:14" x14ac:dyDescent="0.25">
      <c r="A31" s="37">
        <f>+'Caracol Reynosa Arguelles'!A31</f>
        <v>41357</v>
      </c>
      <c r="B31" s="63">
        <v>94.774799999999999</v>
      </c>
      <c r="C31" s="66">
        <v>1.0826</v>
      </c>
      <c r="D31" s="66">
        <v>0.2215</v>
      </c>
      <c r="E31" s="66">
        <v>1.2627999999999999</v>
      </c>
      <c r="F31" s="66">
        <v>3.8496999999999999</v>
      </c>
      <c r="G31" s="130">
        <v>266.017</v>
      </c>
      <c r="H31" s="132">
        <v>4.2862</v>
      </c>
      <c r="I31" s="66">
        <v>38.438400000000001</v>
      </c>
      <c r="J31" s="67">
        <v>50.215200000000003</v>
      </c>
      <c r="K31" s="133">
        <v>0</v>
      </c>
      <c r="L31" s="21"/>
      <c r="M31" s="40"/>
      <c r="N31" s="40"/>
    </row>
    <row r="32" spans="1:14" x14ac:dyDescent="0.25">
      <c r="A32" s="37">
        <f>+'Caracol Reynosa Arguelles'!A32</f>
        <v>41358</v>
      </c>
      <c r="B32" s="63">
        <v>94.840100000000007</v>
      </c>
      <c r="C32" s="66">
        <v>1.0538000000000001</v>
      </c>
      <c r="D32" s="66">
        <v>0.2177</v>
      </c>
      <c r="E32" s="66">
        <v>1.2627999999999999</v>
      </c>
      <c r="F32" s="66">
        <v>3.8144</v>
      </c>
      <c r="G32" s="130">
        <v>260.25299999999999</v>
      </c>
      <c r="H32" s="132">
        <v>4.6746999999999996</v>
      </c>
      <c r="I32" s="66">
        <v>38.439100000000003</v>
      </c>
      <c r="J32" s="67">
        <v>50.237299999999998</v>
      </c>
      <c r="K32" s="133">
        <v>0</v>
      </c>
      <c r="L32" s="21"/>
      <c r="M32" s="40"/>
      <c r="N32" s="40"/>
    </row>
    <row r="33" spans="1:14" x14ac:dyDescent="0.25">
      <c r="A33" s="37">
        <f>+'Caracol Reynosa Arguelles'!A33</f>
        <v>41359</v>
      </c>
      <c r="B33" s="63">
        <v>94.8553</v>
      </c>
      <c r="C33" s="66">
        <v>1.0445</v>
      </c>
      <c r="D33" s="66">
        <v>0.2208</v>
      </c>
      <c r="E33" s="66">
        <v>1.2627999999999999</v>
      </c>
      <c r="F33" s="66">
        <v>3.8043999999999998</v>
      </c>
      <c r="G33" s="130">
        <v>265.2953</v>
      </c>
      <c r="H33" s="132">
        <v>3.0608</v>
      </c>
      <c r="I33" s="66">
        <v>38.439300000000003</v>
      </c>
      <c r="J33" s="67">
        <v>50.242600000000003</v>
      </c>
      <c r="K33" s="133">
        <v>0</v>
      </c>
      <c r="L33" s="21"/>
      <c r="M33" s="40"/>
      <c r="N33" s="40"/>
    </row>
    <row r="34" spans="1:14" x14ac:dyDescent="0.25">
      <c r="A34" s="37">
        <f>+'Caracol Reynosa Arguelles'!A34</f>
        <v>41360</v>
      </c>
      <c r="B34" s="63">
        <v>94.821799999999996</v>
      </c>
      <c r="C34" s="66">
        <v>1.0345</v>
      </c>
      <c r="D34" s="66">
        <v>0.219</v>
      </c>
      <c r="E34" s="66">
        <v>1.2627999999999999</v>
      </c>
      <c r="F34" s="66">
        <v>3.8658999999999999</v>
      </c>
      <c r="G34" s="130">
        <v>209.71600000000001</v>
      </c>
      <c r="H34" s="132">
        <v>2.35</v>
      </c>
      <c r="I34" s="66">
        <v>38.450499999999998</v>
      </c>
      <c r="J34" s="67">
        <v>50.258000000000003</v>
      </c>
      <c r="K34" s="133">
        <v>0</v>
      </c>
      <c r="L34" s="21"/>
      <c r="M34" s="40"/>
      <c r="N34" s="40"/>
    </row>
    <row r="35" spans="1:14" x14ac:dyDescent="0.25">
      <c r="A35" s="37">
        <f>+'Caracol Reynosa Arguelles'!A35</f>
        <v>41361</v>
      </c>
      <c r="B35" s="63">
        <v>94.660600000000002</v>
      </c>
      <c r="C35" s="66">
        <v>1.0254000000000001</v>
      </c>
      <c r="D35" s="66">
        <v>0.21529999999999999</v>
      </c>
      <c r="E35" s="66">
        <v>1.2627999999999999</v>
      </c>
      <c r="F35" s="66">
        <v>4.0648</v>
      </c>
      <c r="G35" s="130">
        <v>201.4117</v>
      </c>
      <c r="H35" s="132">
        <v>2.1008</v>
      </c>
      <c r="I35" s="66">
        <v>38.487099999999998</v>
      </c>
      <c r="J35" s="67">
        <v>50.286000000000001</v>
      </c>
      <c r="K35" s="133">
        <v>0</v>
      </c>
      <c r="L35" s="21"/>
      <c r="M35" s="40"/>
      <c r="N35" s="40"/>
    </row>
    <row r="36" spans="1:14" x14ac:dyDescent="0.25">
      <c r="A36" s="37">
        <f>+'Caracol Reynosa Arguelles'!A36</f>
        <v>41362</v>
      </c>
      <c r="B36" s="63">
        <v>94.677700000000002</v>
      </c>
      <c r="C36" s="66">
        <v>1.0152000000000001</v>
      </c>
      <c r="D36" s="66">
        <v>0.21329999999999999</v>
      </c>
      <c r="E36" s="66">
        <v>1.2627999999999999</v>
      </c>
      <c r="F36" s="66">
        <v>4.0594999999999999</v>
      </c>
      <c r="G36" s="130">
        <v>201.3818</v>
      </c>
      <c r="H36" s="132">
        <v>2.5541</v>
      </c>
      <c r="I36" s="66">
        <v>38.490499999999997</v>
      </c>
      <c r="J36" s="67">
        <v>50.295900000000003</v>
      </c>
      <c r="K36" s="133">
        <v>0</v>
      </c>
      <c r="L36" s="21"/>
      <c r="M36" s="40"/>
      <c r="N36" s="40"/>
    </row>
    <row r="37" spans="1:14" x14ac:dyDescent="0.25">
      <c r="A37" s="37">
        <f>+'Caracol Reynosa Arguelles'!A37</f>
        <v>41363</v>
      </c>
      <c r="B37" s="63">
        <v>94.582099999999997</v>
      </c>
      <c r="C37" s="66">
        <v>1.0190999999999999</v>
      </c>
      <c r="D37" s="66">
        <v>0.21890000000000001</v>
      </c>
      <c r="E37" s="66">
        <v>1.2627999999999999</v>
      </c>
      <c r="F37" s="66">
        <v>4.1467999999999998</v>
      </c>
      <c r="G37" s="130">
        <v>201.53649999999999</v>
      </c>
      <c r="H37" s="132">
        <v>1.8049999999999999</v>
      </c>
      <c r="I37" s="66">
        <v>38.511400000000002</v>
      </c>
      <c r="J37" s="67">
        <v>50.302799999999998</v>
      </c>
      <c r="K37" s="133">
        <v>0</v>
      </c>
      <c r="L37" s="21"/>
      <c r="M37" s="40"/>
      <c r="N37" s="40"/>
    </row>
    <row r="38" spans="1:14" ht="15.75" thickBot="1" x14ac:dyDescent="0.3">
      <c r="A38" s="37">
        <f>+'Caracol Reynosa Arguelles'!A38</f>
        <v>41364</v>
      </c>
      <c r="B38" s="64">
        <v>94.729799999999997</v>
      </c>
      <c r="C38" s="68">
        <v>0.9869</v>
      </c>
      <c r="D38" s="68">
        <v>0.21640000000000001</v>
      </c>
      <c r="E38" s="68">
        <v>1.2627999999999999</v>
      </c>
      <c r="F38" s="68">
        <v>4.0152999999999999</v>
      </c>
      <c r="G38" s="130">
        <v>218.61410000000001</v>
      </c>
      <c r="H38" s="132">
        <v>2.1414</v>
      </c>
      <c r="I38" s="68">
        <v>38.501100000000001</v>
      </c>
      <c r="J38" s="69">
        <v>50.32</v>
      </c>
      <c r="K38" s="134">
        <v>0</v>
      </c>
      <c r="L38" s="21"/>
      <c r="M38" s="40"/>
      <c r="N38" s="40"/>
    </row>
    <row r="39" spans="1:14" x14ac:dyDescent="0.25">
      <c r="A39" s="153" t="s">
        <v>18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94.266999999999996</v>
      </c>
      <c r="C41" s="8">
        <f t="shared" si="0"/>
        <v>0.9869</v>
      </c>
      <c r="D41" s="8">
        <f t="shared" si="0"/>
        <v>0.21329999999999999</v>
      </c>
      <c r="E41" s="8">
        <f t="shared" si="0"/>
        <v>1.2572000000000001</v>
      </c>
      <c r="F41" s="8">
        <f t="shared" si="0"/>
        <v>3.7511000000000001</v>
      </c>
      <c r="G41" s="8">
        <f t="shared" si="0"/>
        <v>201.3818</v>
      </c>
      <c r="H41" s="8">
        <f t="shared" si="0"/>
        <v>1.8049999999999999</v>
      </c>
      <c r="I41" s="8">
        <f t="shared" si="0"/>
        <v>38.401299999999999</v>
      </c>
      <c r="J41" s="8">
        <f t="shared" si="0"/>
        <v>50.188800000000001</v>
      </c>
      <c r="K41" s="30">
        <f t="shared" si="0"/>
        <v>0</v>
      </c>
      <c r="L41" s="9"/>
      <c r="M41" s="22">
        <f>+MIN(M8:M38)</f>
        <v>1.1399999999999999</v>
      </c>
      <c r="N41" s="23">
        <f>+MIN(N8:N38)</f>
        <v>0.1</v>
      </c>
    </row>
    <row r="42" spans="1:14" x14ac:dyDescent="0.25">
      <c r="A42" s="10" t="s">
        <v>20</v>
      </c>
      <c r="B42" s="11">
        <f t="shared" ref="B42:K42" si="1">+IF(ISERROR(AVERAGE(B8:B38)),"",AVERAGE(B8:B38))</f>
        <v>94.574893548387138</v>
      </c>
      <c r="C42" s="11">
        <f t="shared" si="1"/>
        <v>1.0538999999999998</v>
      </c>
      <c r="D42" s="11">
        <f t="shared" si="1"/>
        <v>0.22046774193548388</v>
      </c>
      <c r="E42" s="11">
        <f t="shared" si="1"/>
        <v>1.2725258064516123</v>
      </c>
      <c r="F42" s="11">
        <f t="shared" si="1"/>
        <v>4.0355387096774189</v>
      </c>
      <c r="G42" s="11">
        <f t="shared" si="1"/>
        <v>260.14998064516129</v>
      </c>
      <c r="H42" s="11">
        <f t="shared" si="1"/>
        <v>4.9950161290322583</v>
      </c>
      <c r="I42" s="11">
        <f t="shared" si="1"/>
        <v>38.533487096774195</v>
      </c>
      <c r="J42" s="11">
        <f t="shared" si="1"/>
        <v>50.290019354838719</v>
      </c>
      <c r="K42" s="31">
        <f t="shared" si="1"/>
        <v>1.7051612903225804E-2</v>
      </c>
      <c r="L42" s="9"/>
      <c r="M42" s="24">
        <f>+IF(ISERROR(AVERAGE(M8:M38)),"",AVERAGE(M8:M38))</f>
        <v>1.1399999999999999</v>
      </c>
      <c r="N42" s="25">
        <f>+IF(ISERROR(AVERAGE(N8:N38)),"",AVERAGE(N8:N38))</f>
        <v>0.1</v>
      </c>
    </row>
    <row r="43" spans="1:14" x14ac:dyDescent="0.25">
      <c r="A43" s="12" t="s">
        <v>21</v>
      </c>
      <c r="B43" s="13">
        <f t="shared" ref="B43:K43" si="2">+MAX(B8:B38)</f>
        <v>94.877099999999999</v>
      </c>
      <c r="C43" s="13">
        <f t="shared" si="2"/>
        <v>1.0928</v>
      </c>
      <c r="D43" s="13">
        <f t="shared" si="2"/>
        <v>0.2258</v>
      </c>
      <c r="E43" s="13">
        <f t="shared" si="2"/>
        <v>1.3109</v>
      </c>
      <c r="F43" s="13">
        <f t="shared" si="2"/>
        <v>4.2697000000000003</v>
      </c>
      <c r="G43" s="71">
        <f t="shared" si="2"/>
        <v>273.81979999999999</v>
      </c>
      <c r="H43" s="71">
        <f t="shared" si="2"/>
        <v>9.3134999999999994</v>
      </c>
      <c r="I43" s="71">
        <f t="shared" si="2"/>
        <v>38.643999999999998</v>
      </c>
      <c r="J43" s="71">
        <f t="shared" si="2"/>
        <v>50.349899999999998</v>
      </c>
      <c r="K43" s="72">
        <f t="shared" si="2"/>
        <v>0.13150000000000001</v>
      </c>
      <c r="L43" s="9"/>
      <c r="M43" s="26">
        <f>+MAX(M8:M38)</f>
        <v>1.1399999999999999</v>
      </c>
      <c r="N43" s="27">
        <f>+MAX(N8:N38)</f>
        <v>0.1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0.16354886514532219</v>
      </c>
      <c r="C44" s="18">
        <f t="shared" si="3"/>
        <v>2.2701908877155383E-2</v>
      </c>
      <c r="D44" s="18">
        <f t="shared" si="3"/>
        <v>3.1429696251341864E-3</v>
      </c>
      <c r="E44" s="18">
        <f t="shared" si="3"/>
        <v>1.4195444521440366E-2</v>
      </c>
      <c r="F44" s="18">
        <f t="shared" si="3"/>
        <v>0.13361316970373682</v>
      </c>
      <c r="G44" s="18">
        <f t="shared" si="3"/>
        <v>24.234674443056715</v>
      </c>
      <c r="H44" s="18">
        <f t="shared" si="3"/>
        <v>1.9282442696395712</v>
      </c>
      <c r="I44" s="18">
        <f t="shared" si="3"/>
        <v>6.1898948520608905E-2</v>
      </c>
      <c r="J44" s="18">
        <f t="shared" si="3"/>
        <v>3.8038528006524991E-2</v>
      </c>
      <c r="K44" s="33">
        <f t="shared" si="3"/>
        <v>4.471483624754944E-2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6"/>
    </row>
    <row r="47" spans="1:14" x14ac:dyDescent="0.25">
      <c r="A47" s="15"/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9"/>
    </row>
    <row r="48" spans="1:14" x14ac:dyDescent="0.25">
      <c r="A48" s="15"/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9"/>
    </row>
    <row r="49" spans="1:14" x14ac:dyDescent="0.25">
      <c r="A49" s="15"/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9"/>
    </row>
    <row r="50" spans="1:14" x14ac:dyDescent="0.25">
      <c r="A50" s="15"/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2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0" orientation="landscape" r:id="rId1"/>
  <ignoredErrors>
    <ignoredError sqref="B41:N44 A8 A3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M34" sqref="M34"/>
    </sheetView>
  </sheetViews>
  <sheetFormatPr baseColWidth="10" defaultRowHeight="15" x14ac:dyDescent="0.25"/>
  <sheetData>
    <row r="1" spans="1:14" ht="32.25" customHeight="1" x14ac:dyDescent="0.25">
      <c r="A1" s="178" t="s">
        <v>28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4" x14ac:dyDescent="0.25">
      <c r="A2" s="167" t="s">
        <v>1</v>
      </c>
      <c r="B2" s="181"/>
      <c r="C2" s="168" t="s">
        <v>27</v>
      </c>
      <c r="D2" s="168"/>
      <c r="E2" s="168"/>
      <c r="F2" s="168"/>
      <c r="G2" s="168"/>
      <c r="H2" s="168"/>
      <c r="I2" s="168"/>
      <c r="J2" s="168"/>
      <c r="K2" s="168"/>
    </row>
    <row r="3" spans="1:14" x14ac:dyDescent="0.25">
      <c r="A3" s="167" t="s">
        <v>2</v>
      </c>
      <c r="B3" s="181"/>
      <c r="C3" s="168" t="s">
        <v>26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3</v>
      </c>
      <c r="B4" s="167"/>
      <c r="C4" s="168" t="s">
        <v>4</v>
      </c>
      <c r="D4" s="168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41334</v>
      </c>
      <c r="B7" s="46"/>
      <c r="C7" s="47"/>
      <c r="D7" s="47"/>
      <c r="E7" s="47"/>
      <c r="F7" s="48"/>
      <c r="G7" s="137">
        <v>275.02409999999998</v>
      </c>
      <c r="H7" s="138">
        <v>5.8526999999999996</v>
      </c>
      <c r="I7" s="46"/>
      <c r="J7" s="48"/>
      <c r="K7" s="141">
        <v>0.1353</v>
      </c>
    </row>
    <row r="8" spans="1:14" x14ac:dyDescent="0.25">
      <c r="A8" s="49">
        <f>+A7+1</f>
        <v>41335</v>
      </c>
      <c r="B8" s="50"/>
      <c r="C8" s="41"/>
      <c r="D8" s="41"/>
      <c r="E8" s="41"/>
      <c r="F8" s="51"/>
      <c r="G8" s="135">
        <v>273.8304</v>
      </c>
      <c r="H8" s="139">
        <v>5.2432999999999996</v>
      </c>
      <c r="I8" s="50"/>
      <c r="J8" s="51"/>
      <c r="K8" s="142">
        <v>0.1353</v>
      </c>
    </row>
    <row r="9" spans="1:14" x14ac:dyDescent="0.25">
      <c r="A9" s="49">
        <f>+A8+1</f>
        <v>41336</v>
      </c>
      <c r="B9" s="50"/>
      <c r="C9" s="41"/>
      <c r="D9" s="41"/>
      <c r="E9" s="41"/>
      <c r="F9" s="51"/>
      <c r="G9" s="135">
        <v>272.28500000000003</v>
      </c>
      <c r="H9" s="139">
        <v>5.0049999999999999</v>
      </c>
      <c r="I9" s="50"/>
      <c r="J9" s="51"/>
      <c r="K9" s="142">
        <v>0.1353</v>
      </c>
    </row>
    <row r="10" spans="1:14" x14ac:dyDescent="0.25">
      <c r="A10" s="49">
        <f t="shared" ref="A10:A37" si="0">+A9+1</f>
        <v>41337</v>
      </c>
      <c r="B10" s="50"/>
      <c r="C10" s="41"/>
      <c r="D10" s="41"/>
      <c r="E10" s="41"/>
      <c r="F10" s="51"/>
      <c r="G10" s="135">
        <v>273.4522</v>
      </c>
      <c r="H10" s="139">
        <v>5.5293000000000001</v>
      </c>
      <c r="I10" s="50"/>
      <c r="J10" s="51"/>
      <c r="K10" s="142">
        <v>0.1353</v>
      </c>
    </row>
    <row r="11" spans="1:14" x14ac:dyDescent="0.25">
      <c r="A11" s="49">
        <f t="shared" si="0"/>
        <v>41338</v>
      </c>
      <c r="B11" s="50"/>
      <c r="C11" s="41"/>
      <c r="D11" s="41"/>
      <c r="E11" s="41"/>
      <c r="F11" s="51"/>
      <c r="G11" s="135">
        <v>275.05459999999999</v>
      </c>
      <c r="H11" s="139">
        <v>6.6755000000000004</v>
      </c>
      <c r="I11" s="50"/>
      <c r="J11" s="51"/>
      <c r="K11" s="142">
        <v>0.1353</v>
      </c>
    </row>
    <row r="12" spans="1:14" x14ac:dyDescent="0.25">
      <c r="A12" s="49">
        <f t="shared" si="0"/>
        <v>41339</v>
      </c>
      <c r="B12" s="50"/>
      <c r="C12" s="41"/>
      <c r="D12" s="41"/>
      <c r="E12" s="41"/>
      <c r="F12" s="51"/>
      <c r="G12" s="135">
        <v>274.21960000000001</v>
      </c>
      <c r="H12" s="139">
        <v>5.5534999999999997</v>
      </c>
      <c r="I12" s="50"/>
      <c r="J12" s="51"/>
      <c r="K12" s="142">
        <v>0</v>
      </c>
    </row>
    <row r="13" spans="1:14" x14ac:dyDescent="0.25">
      <c r="A13" s="49">
        <f t="shared" si="0"/>
        <v>41340</v>
      </c>
      <c r="B13" s="50"/>
      <c r="C13" s="41"/>
      <c r="D13" s="41"/>
      <c r="E13" s="41"/>
      <c r="F13" s="51"/>
      <c r="G13" s="135">
        <v>273.90530000000001</v>
      </c>
      <c r="H13" s="139">
        <v>8.36</v>
      </c>
      <c r="I13" s="50"/>
      <c r="J13" s="51"/>
      <c r="K13" s="142">
        <v>0</v>
      </c>
    </row>
    <row r="14" spans="1:14" x14ac:dyDescent="0.25">
      <c r="A14" s="49">
        <f t="shared" si="0"/>
        <v>41341</v>
      </c>
      <c r="B14" s="50"/>
      <c r="C14" s="41"/>
      <c r="D14" s="41"/>
      <c r="E14" s="41"/>
      <c r="F14" s="51"/>
      <c r="G14" s="135">
        <v>275.98340000000002</v>
      </c>
      <c r="H14" s="139">
        <v>8.8506</v>
      </c>
      <c r="I14" s="50"/>
      <c r="J14" s="51"/>
      <c r="K14" s="142">
        <v>0</v>
      </c>
    </row>
    <row r="15" spans="1:14" x14ac:dyDescent="0.25">
      <c r="A15" s="49">
        <f t="shared" si="0"/>
        <v>41342</v>
      </c>
      <c r="B15" s="50"/>
      <c r="C15" s="41"/>
      <c r="D15" s="41"/>
      <c r="E15" s="41"/>
      <c r="F15" s="51"/>
      <c r="G15" s="135">
        <v>275.8485</v>
      </c>
      <c r="H15" s="139">
        <v>8.6035000000000004</v>
      </c>
      <c r="I15" s="50"/>
      <c r="J15" s="51"/>
      <c r="K15" s="142">
        <v>0</v>
      </c>
    </row>
    <row r="16" spans="1:14" x14ac:dyDescent="0.25">
      <c r="A16" s="49">
        <f t="shared" si="0"/>
        <v>41343</v>
      </c>
      <c r="B16" s="50"/>
      <c r="C16" s="41"/>
      <c r="D16" s="41"/>
      <c r="E16" s="41"/>
      <c r="F16" s="51"/>
      <c r="G16" s="135">
        <v>275.71769999999998</v>
      </c>
      <c r="H16" s="139">
        <v>8.8219999999999992</v>
      </c>
      <c r="I16" s="50"/>
      <c r="J16" s="51"/>
      <c r="K16" s="142">
        <v>0</v>
      </c>
    </row>
    <row r="17" spans="1:11" x14ac:dyDescent="0.25">
      <c r="A17" s="49">
        <f t="shared" si="0"/>
        <v>41344</v>
      </c>
      <c r="B17" s="50"/>
      <c r="C17" s="41"/>
      <c r="D17" s="41"/>
      <c r="E17" s="41"/>
      <c r="F17" s="51"/>
      <c r="G17" s="135">
        <v>276.5924</v>
      </c>
      <c r="H17" s="139">
        <v>6.9204999999999997</v>
      </c>
      <c r="I17" s="50"/>
      <c r="J17" s="51"/>
      <c r="K17" s="142">
        <v>0</v>
      </c>
    </row>
    <row r="18" spans="1:11" x14ac:dyDescent="0.25">
      <c r="A18" s="49">
        <f t="shared" si="0"/>
        <v>41345</v>
      </c>
      <c r="B18" s="50"/>
      <c r="C18" s="41"/>
      <c r="D18" s="41"/>
      <c r="E18" s="41"/>
      <c r="F18" s="51"/>
      <c r="G18" s="135">
        <v>283.07279999999997</v>
      </c>
      <c r="H18" s="139">
        <v>7.8803999999999998</v>
      </c>
      <c r="I18" s="50"/>
      <c r="J18" s="51"/>
      <c r="K18" s="142">
        <v>0</v>
      </c>
    </row>
    <row r="19" spans="1:11" x14ac:dyDescent="0.25">
      <c r="A19" s="49">
        <f t="shared" si="0"/>
        <v>41346</v>
      </c>
      <c r="B19" s="50"/>
      <c r="C19" s="41"/>
      <c r="D19" s="41"/>
      <c r="E19" s="41"/>
      <c r="F19" s="51"/>
      <c r="G19" s="135">
        <v>273.55329999999998</v>
      </c>
      <c r="H19" s="139">
        <v>7.0334000000000003</v>
      </c>
      <c r="I19" s="50"/>
      <c r="J19" s="51"/>
      <c r="K19" s="142">
        <v>0</v>
      </c>
    </row>
    <row r="20" spans="1:11" x14ac:dyDescent="0.25">
      <c r="A20" s="49">
        <f t="shared" si="0"/>
        <v>41347</v>
      </c>
      <c r="B20" s="50"/>
      <c r="C20" s="41"/>
      <c r="D20" s="41"/>
      <c r="E20" s="41"/>
      <c r="F20" s="51"/>
      <c r="G20" s="135">
        <v>274.23110000000003</v>
      </c>
      <c r="H20" s="139">
        <v>7.3106</v>
      </c>
      <c r="I20" s="50"/>
      <c r="J20" s="51"/>
      <c r="K20" s="142">
        <v>0</v>
      </c>
    </row>
    <row r="21" spans="1:11" x14ac:dyDescent="0.25">
      <c r="A21" s="49">
        <f t="shared" si="0"/>
        <v>41348</v>
      </c>
      <c r="B21" s="50"/>
      <c r="C21" s="41"/>
      <c r="D21" s="41"/>
      <c r="E21" s="41"/>
      <c r="F21" s="51"/>
      <c r="G21" s="135">
        <v>277.77820000000003</v>
      </c>
      <c r="H21" s="139">
        <v>9.5963999999999992</v>
      </c>
      <c r="I21" s="50"/>
      <c r="J21" s="51"/>
      <c r="K21" s="142">
        <v>0</v>
      </c>
    </row>
    <row r="22" spans="1:11" x14ac:dyDescent="0.25">
      <c r="A22" s="49">
        <f t="shared" si="0"/>
        <v>41349</v>
      </c>
      <c r="B22" s="50"/>
      <c r="C22" s="41"/>
      <c r="D22" s="41"/>
      <c r="E22" s="41"/>
      <c r="F22" s="51"/>
      <c r="G22" s="135">
        <v>272.73320000000001</v>
      </c>
      <c r="H22" s="139">
        <v>7.6692</v>
      </c>
      <c r="I22" s="50"/>
      <c r="J22" s="51"/>
      <c r="K22" s="142">
        <v>0</v>
      </c>
    </row>
    <row r="23" spans="1:11" x14ac:dyDescent="0.25">
      <c r="A23" s="49">
        <f t="shared" si="0"/>
        <v>41350</v>
      </c>
      <c r="B23" s="50"/>
      <c r="C23" s="41"/>
      <c r="D23" s="41"/>
      <c r="E23" s="41"/>
      <c r="F23" s="51"/>
      <c r="G23" s="135">
        <v>276.95690000000002</v>
      </c>
      <c r="H23" s="139">
        <v>11.025700000000001</v>
      </c>
      <c r="I23" s="50"/>
      <c r="J23" s="51"/>
      <c r="K23" s="142">
        <v>0</v>
      </c>
    </row>
    <row r="24" spans="1:11" x14ac:dyDescent="0.25">
      <c r="A24" s="49">
        <f t="shared" si="0"/>
        <v>41351</v>
      </c>
      <c r="B24" s="50"/>
      <c r="C24" s="41"/>
      <c r="D24" s="41"/>
      <c r="E24" s="41"/>
      <c r="F24" s="51"/>
      <c r="G24" s="135">
        <v>278.12970000000001</v>
      </c>
      <c r="H24" s="139">
        <v>10.5747</v>
      </c>
      <c r="I24" s="50"/>
      <c r="J24" s="51"/>
      <c r="K24" s="142">
        <v>0</v>
      </c>
    </row>
    <row r="25" spans="1:11" x14ac:dyDescent="0.25">
      <c r="A25" s="49">
        <f t="shared" si="0"/>
        <v>41352</v>
      </c>
      <c r="B25" s="50"/>
      <c r="C25" s="41"/>
      <c r="D25" s="41"/>
      <c r="E25" s="41"/>
      <c r="F25" s="51"/>
      <c r="G25" s="135">
        <v>282.41359999999997</v>
      </c>
      <c r="H25" s="139">
        <v>12.460100000000001</v>
      </c>
      <c r="I25" s="50"/>
      <c r="J25" s="51"/>
      <c r="K25" s="142">
        <v>0</v>
      </c>
    </row>
    <row r="26" spans="1:11" x14ac:dyDescent="0.25">
      <c r="A26" s="49">
        <f t="shared" si="0"/>
        <v>41353</v>
      </c>
      <c r="B26" s="50"/>
      <c r="C26" s="41"/>
      <c r="D26" s="41"/>
      <c r="E26" s="41"/>
      <c r="F26" s="51"/>
      <c r="G26" s="135">
        <v>277.31369999999998</v>
      </c>
      <c r="H26" s="139">
        <v>8.0702999999999996</v>
      </c>
      <c r="I26" s="50"/>
      <c r="J26" s="51"/>
      <c r="K26" s="142">
        <v>0</v>
      </c>
    </row>
    <row r="27" spans="1:11" x14ac:dyDescent="0.25">
      <c r="A27" s="49">
        <f t="shared" si="0"/>
        <v>41354</v>
      </c>
      <c r="B27" s="50"/>
      <c r="C27" s="41"/>
      <c r="D27" s="41"/>
      <c r="E27" s="41"/>
      <c r="F27" s="51"/>
      <c r="G27" s="135">
        <v>277.23309999999998</v>
      </c>
      <c r="H27" s="139">
        <v>6.3300999999999998</v>
      </c>
      <c r="I27" s="50"/>
      <c r="J27" s="51"/>
      <c r="K27" s="142">
        <v>0</v>
      </c>
    </row>
    <row r="28" spans="1:11" x14ac:dyDescent="0.25">
      <c r="A28" s="49">
        <f t="shared" si="0"/>
        <v>41355</v>
      </c>
      <c r="B28" s="50"/>
      <c r="C28" s="41"/>
      <c r="D28" s="41"/>
      <c r="E28" s="41"/>
      <c r="F28" s="51"/>
      <c r="G28" s="135">
        <v>276.596</v>
      </c>
      <c r="H28" s="139">
        <v>6.2127999999999997</v>
      </c>
      <c r="I28" s="50"/>
      <c r="J28" s="51"/>
      <c r="K28" s="142">
        <v>0</v>
      </c>
    </row>
    <row r="29" spans="1:11" x14ac:dyDescent="0.25">
      <c r="A29" s="49">
        <f t="shared" si="0"/>
        <v>41356</v>
      </c>
      <c r="B29" s="50"/>
      <c r="C29" s="41"/>
      <c r="D29" s="41"/>
      <c r="E29" s="41"/>
      <c r="F29" s="51"/>
      <c r="G29" s="135">
        <v>273.17360000000002</v>
      </c>
      <c r="H29" s="139">
        <v>5.9393000000000002</v>
      </c>
      <c r="I29" s="50"/>
      <c r="J29" s="51"/>
      <c r="K29" s="142">
        <v>0</v>
      </c>
    </row>
    <row r="30" spans="1:11" x14ac:dyDescent="0.25">
      <c r="A30" s="49">
        <f t="shared" si="0"/>
        <v>41357</v>
      </c>
      <c r="B30" s="50"/>
      <c r="C30" s="41"/>
      <c r="D30" s="41"/>
      <c r="E30" s="41"/>
      <c r="F30" s="51"/>
      <c r="G30" s="135">
        <v>268.60739999999998</v>
      </c>
      <c r="H30" s="139">
        <v>6.2363</v>
      </c>
      <c r="I30" s="50"/>
      <c r="J30" s="51"/>
      <c r="K30" s="142">
        <v>0</v>
      </c>
    </row>
    <row r="31" spans="1:11" x14ac:dyDescent="0.25">
      <c r="A31" s="49">
        <f t="shared" si="0"/>
        <v>41358</v>
      </c>
      <c r="B31" s="50"/>
      <c r="C31" s="41"/>
      <c r="D31" s="41"/>
      <c r="E31" s="41"/>
      <c r="F31" s="51"/>
      <c r="G31" s="135">
        <v>270.50209999999998</v>
      </c>
      <c r="H31" s="139">
        <v>6.1482999999999999</v>
      </c>
      <c r="I31" s="50"/>
      <c r="J31" s="51"/>
      <c r="K31" s="142">
        <v>0</v>
      </c>
    </row>
    <row r="32" spans="1:11" x14ac:dyDescent="0.25">
      <c r="A32" s="49">
        <f t="shared" si="0"/>
        <v>41359</v>
      </c>
      <c r="B32" s="50"/>
      <c r="C32" s="41"/>
      <c r="D32" s="41"/>
      <c r="E32" s="41"/>
      <c r="F32" s="51"/>
      <c r="G32" s="135">
        <v>270.65370000000001</v>
      </c>
      <c r="H32" s="139">
        <v>4.7300000000000004</v>
      </c>
      <c r="I32" s="50"/>
      <c r="J32" s="51"/>
      <c r="K32" s="142">
        <v>0</v>
      </c>
    </row>
    <row r="33" spans="1:11" x14ac:dyDescent="0.25">
      <c r="A33" s="49">
        <f t="shared" si="0"/>
        <v>41360</v>
      </c>
      <c r="B33" s="50"/>
      <c r="C33" s="41"/>
      <c r="D33" s="41"/>
      <c r="E33" s="41"/>
      <c r="F33" s="51"/>
      <c r="G33" s="135">
        <v>267.77969999999999</v>
      </c>
      <c r="H33" s="139">
        <v>4.0715000000000003</v>
      </c>
      <c r="I33" s="50"/>
      <c r="J33" s="51"/>
      <c r="K33" s="142">
        <v>0</v>
      </c>
    </row>
    <row r="34" spans="1:11" x14ac:dyDescent="0.25">
      <c r="A34" s="49">
        <f t="shared" si="0"/>
        <v>41361</v>
      </c>
      <c r="B34" s="50"/>
      <c r="C34" s="41"/>
      <c r="D34" s="41"/>
      <c r="E34" s="41"/>
      <c r="F34" s="51"/>
      <c r="G34" s="135">
        <v>236.3271</v>
      </c>
      <c r="H34" s="139">
        <v>4.1513999999999998</v>
      </c>
      <c r="I34" s="50"/>
      <c r="J34" s="51"/>
      <c r="K34" s="142">
        <v>0</v>
      </c>
    </row>
    <row r="35" spans="1:11" x14ac:dyDescent="0.25">
      <c r="A35" s="49">
        <f t="shared" si="0"/>
        <v>41362</v>
      </c>
      <c r="B35" s="50"/>
      <c r="C35" s="41"/>
      <c r="D35" s="41"/>
      <c r="E35" s="41"/>
      <c r="F35" s="51"/>
      <c r="G35" s="135">
        <v>215.58170000000001</v>
      </c>
      <c r="H35" s="139">
        <v>3.6556999999999999</v>
      </c>
      <c r="I35" s="50"/>
      <c r="J35" s="51"/>
      <c r="K35" s="142">
        <v>0</v>
      </c>
    </row>
    <row r="36" spans="1:11" x14ac:dyDescent="0.25">
      <c r="A36" s="49">
        <f t="shared" si="0"/>
        <v>41363</v>
      </c>
      <c r="B36" s="50"/>
      <c r="C36" s="41"/>
      <c r="D36" s="41"/>
      <c r="E36" s="41"/>
      <c r="F36" s="51"/>
      <c r="G36" s="135">
        <v>203.01490000000001</v>
      </c>
      <c r="H36" s="139">
        <v>4.0648999999999997</v>
      </c>
      <c r="I36" s="50"/>
      <c r="J36" s="51"/>
      <c r="K36" s="142">
        <v>0</v>
      </c>
    </row>
    <row r="37" spans="1:11" ht="15.75" thickBot="1" x14ac:dyDescent="0.3">
      <c r="A37" s="52">
        <f t="shared" si="0"/>
        <v>41364</v>
      </c>
      <c r="B37" s="73"/>
      <c r="C37" s="74"/>
      <c r="D37" s="74"/>
      <c r="E37" s="74"/>
      <c r="F37" s="75"/>
      <c r="G37" s="136">
        <v>257.69080000000002</v>
      </c>
      <c r="H37" s="140">
        <v>3.7326999999999999</v>
      </c>
      <c r="I37" s="73"/>
      <c r="J37" s="75"/>
      <c r="K37" s="143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283.07279999999997</v>
      </c>
      <c r="H39" s="57">
        <f>+MAX(H7:H37)</f>
        <v>12.460100000000001</v>
      </c>
      <c r="I39" s="57"/>
      <c r="J39" s="57"/>
      <c r="K39" s="57">
        <f>+MAX(K7:K37)</f>
        <v>0.1353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69"/>
      <c r="C41" s="170"/>
      <c r="D41" s="170"/>
      <c r="E41" s="170"/>
      <c r="F41" s="170"/>
      <c r="G41" s="170"/>
      <c r="H41" s="170"/>
      <c r="I41" s="170"/>
      <c r="J41" s="170"/>
      <c r="K41" s="171"/>
    </row>
    <row r="42" spans="1:11" x14ac:dyDescent="0.25">
      <c r="A42" s="15"/>
      <c r="B42" s="172"/>
      <c r="C42" s="173"/>
      <c r="D42" s="173"/>
      <c r="E42" s="173"/>
      <c r="F42" s="173"/>
      <c r="G42" s="173"/>
      <c r="H42" s="173"/>
      <c r="I42" s="173"/>
      <c r="J42" s="173"/>
      <c r="K42" s="174"/>
    </row>
    <row r="43" spans="1:11" x14ac:dyDescent="0.25">
      <c r="A43" s="15"/>
      <c r="B43" s="172"/>
      <c r="C43" s="173"/>
      <c r="D43" s="173"/>
      <c r="E43" s="173"/>
      <c r="F43" s="173"/>
      <c r="G43" s="173"/>
      <c r="H43" s="173"/>
      <c r="I43" s="173"/>
      <c r="J43" s="173"/>
      <c r="K43" s="174"/>
    </row>
    <row r="44" spans="1:11" x14ac:dyDescent="0.25">
      <c r="A44" s="15"/>
      <c r="B44" s="172"/>
      <c r="C44" s="173"/>
      <c r="D44" s="173"/>
      <c r="E44" s="173"/>
      <c r="F44" s="173"/>
      <c r="G44" s="173"/>
      <c r="H44" s="173"/>
      <c r="I44" s="173"/>
      <c r="J44" s="173"/>
      <c r="K44" s="174"/>
    </row>
    <row r="45" spans="1:11" x14ac:dyDescent="0.25">
      <c r="A45" s="15"/>
      <c r="B45" s="175"/>
      <c r="C45" s="176"/>
      <c r="D45" s="176"/>
      <c r="E45" s="176"/>
      <c r="F45" s="176"/>
      <c r="G45" s="176"/>
      <c r="H45" s="176"/>
      <c r="I45" s="176"/>
      <c r="J45" s="176"/>
      <c r="K45" s="17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view="pageBreakPreview" topLeftCell="A10" zoomScale="60" zoomScaleNormal="100" workbookViewId="0">
      <selection activeCell="K35" sqref="K35"/>
    </sheetView>
  </sheetViews>
  <sheetFormatPr baseColWidth="10" defaultRowHeight="15" x14ac:dyDescent="0.25"/>
  <sheetData>
    <row r="1" spans="1:14" ht="32.25" customHeight="1" x14ac:dyDescent="0.25">
      <c r="A1" s="191" t="s">
        <v>29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4" x14ac:dyDescent="0.25">
      <c r="A2" s="167" t="s">
        <v>1</v>
      </c>
      <c r="B2" s="181"/>
      <c r="C2" s="168" t="s">
        <v>27</v>
      </c>
      <c r="D2" s="168"/>
      <c r="E2" s="168"/>
      <c r="F2" s="168"/>
      <c r="G2" s="168"/>
      <c r="H2" s="168"/>
      <c r="I2" s="168"/>
      <c r="J2" s="168"/>
      <c r="K2" s="168"/>
    </row>
    <row r="3" spans="1:14" x14ac:dyDescent="0.25">
      <c r="A3" s="167" t="s">
        <v>2</v>
      </c>
      <c r="B3" s="181"/>
      <c r="C3" s="168" t="s">
        <v>26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3</v>
      </c>
      <c r="B4" s="167"/>
      <c r="C4" s="168" t="s">
        <v>4</v>
      </c>
      <c r="D4" s="168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41334</v>
      </c>
      <c r="B7" s="46"/>
      <c r="C7" s="47"/>
      <c r="D7" s="47"/>
      <c r="E7" s="47"/>
      <c r="F7" s="48"/>
      <c r="G7" s="146">
        <v>268.91269999999997</v>
      </c>
      <c r="H7" s="147">
        <v>1.2159</v>
      </c>
      <c r="I7" s="46"/>
      <c r="J7" s="48"/>
      <c r="K7" s="150">
        <v>0.12839999999999999</v>
      </c>
    </row>
    <row r="8" spans="1:14" x14ac:dyDescent="0.25">
      <c r="A8" s="49">
        <f>+A7+1</f>
        <v>41335</v>
      </c>
      <c r="B8" s="50"/>
      <c r="C8" s="41"/>
      <c r="D8" s="41"/>
      <c r="E8" s="41"/>
      <c r="F8" s="51"/>
      <c r="G8" s="144">
        <v>266.19069999999999</v>
      </c>
      <c r="H8" s="148">
        <v>1.6338999999999999</v>
      </c>
      <c r="I8" s="50"/>
      <c r="J8" s="51"/>
      <c r="K8" s="151">
        <v>0.127</v>
      </c>
    </row>
    <row r="9" spans="1:14" x14ac:dyDescent="0.25">
      <c r="A9" s="49">
        <f>+A8+1</f>
        <v>41336</v>
      </c>
      <c r="B9" s="50"/>
      <c r="C9" s="41"/>
      <c r="D9" s="41"/>
      <c r="E9" s="41"/>
      <c r="F9" s="51"/>
      <c r="G9" s="144">
        <v>267.3691</v>
      </c>
      <c r="H9" s="148">
        <v>1.5186999999999999</v>
      </c>
      <c r="I9" s="50"/>
      <c r="J9" s="51"/>
      <c r="K9" s="151">
        <v>0.12839999999999999</v>
      </c>
    </row>
    <row r="10" spans="1:14" x14ac:dyDescent="0.25">
      <c r="A10" s="49">
        <f t="shared" ref="A10:A37" si="0">+A9+1</f>
        <v>41337</v>
      </c>
      <c r="B10" s="50"/>
      <c r="C10" s="41"/>
      <c r="D10" s="41"/>
      <c r="E10" s="41"/>
      <c r="F10" s="51"/>
      <c r="G10" s="144">
        <v>268.83229999999998</v>
      </c>
      <c r="H10" s="148">
        <v>0.58740000000000003</v>
      </c>
      <c r="I10" s="50"/>
      <c r="J10" s="51"/>
      <c r="K10" s="151">
        <v>0.127</v>
      </c>
    </row>
    <row r="11" spans="1:14" x14ac:dyDescent="0.25">
      <c r="A11" s="49">
        <f t="shared" si="0"/>
        <v>41338</v>
      </c>
      <c r="B11" s="50"/>
      <c r="C11" s="41"/>
      <c r="D11" s="41"/>
      <c r="E11" s="41"/>
      <c r="F11" s="51"/>
      <c r="G11" s="144">
        <v>267.89769999999999</v>
      </c>
      <c r="H11" s="148">
        <v>1.9367000000000001</v>
      </c>
      <c r="I11" s="50"/>
      <c r="J11" s="51"/>
      <c r="K11" s="151">
        <v>0</v>
      </c>
    </row>
    <row r="12" spans="1:14" x14ac:dyDescent="0.25">
      <c r="A12" s="49">
        <f t="shared" si="0"/>
        <v>41339</v>
      </c>
      <c r="B12" s="50"/>
      <c r="C12" s="41"/>
      <c r="D12" s="41"/>
      <c r="E12" s="41"/>
      <c r="F12" s="51"/>
      <c r="G12" s="144">
        <v>268.8306</v>
      </c>
      <c r="H12" s="148">
        <v>1.0054000000000001</v>
      </c>
      <c r="I12" s="50"/>
      <c r="J12" s="51"/>
      <c r="K12" s="151">
        <v>0</v>
      </c>
    </row>
    <row r="13" spans="1:14" x14ac:dyDescent="0.25">
      <c r="A13" s="49">
        <f t="shared" si="0"/>
        <v>41340</v>
      </c>
      <c r="B13" s="50"/>
      <c r="C13" s="41"/>
      <c r="D13" s="41"/>
      <c r="E13" s="41"/>
      <c r="F13" s="51"/>
      <c r="G13" s="144">
        <v>267.70389999999998</v>
      </c>
      <c r="H13" s="148">
        <v>2.9788000000000001</v>
      </c>
      <c r="I13" s="50"/>
      <c r="J13" s="51"/>
      <c r="K13" s="151">
        <v>0</v>
      </c>
    </row>
    <row r="14" spans="1:14" x14ac:dyDescent="0.25">
      <c r="A14" s="49">
        <f t="shared" si="0"/>
        <v>41341</v>
      </c>
      <c r="B14" s="50"/>
      <c r="C14" s="41"/>
      <c r="D14" s="41"/>
      <c r="E14" s="41"/>
      <c r="F14" s="51"/>
      <c r="G14" s="144">
        <v>272.40609999999998</v>
      </c>
      <c r="H14" s="148">
        <v>5.1634000000000002</v>
      </c>
      <c r="I14" s="50"/>
      <c r="J14" s="51"/>
      <c r="K14" s="151">
        <v>0</v>
      </c>
    </row>
    <row r="15" spans="1:14" x14ac:dyDescent="0.25">
      <c r="A15" s="49">
        <f t="shared" si="0"/>
        <v>41342</v>
      </c>
      <c r="B15" s="50"/>
      <c r="C15" s="41"/>
      <c r="D15" s="41"/>
      <c r="E15" s="41"/>
      <c r="F15" s="51"/>
      <c r="G15" s="144">
        <v>272.41640000000001</v>
      </c>
      <c r="H15" s="148">
        <v>3.9056999999999999</v>
      </c>
      <c r="I15" s="50"/>
      <c r="J15" s="51"/>
      <c r="K15" s="151">
        <v>0</v>
      </c>
    </row>
    <row r="16" spans="1:14" x14ac:dyDescent="0.25">
      <c r="A16" s="49">
        <f t="shared" si="0"/>
        <v>41343</v>
      </c>
      <c r="B16" s="50"/>
      <c r="C16" s="41"/>
      <c r="D16" s="41"/>
      <c r="E16" s="41"/>
      <c r="F16" s="51"/>
      <c r="G16" s="144">
        <v>267.52820000000003</v>
      </c>
      <c r="H16" s="148">
        <v>4.1623999999999999</v>
      </c>
      <c r="I16" s="50"/>
      <c r="J16" s="51"/>
      <c r="K16" s="151">
        <v>0</v>
      </c>
    </row>
    <row r="17" spans="1:11" x14ac:dyDescent="0.25">
      <c r="A17" s="49">
        <f t="shared" si="0"/>
        <v>41344</v>
      </c>
      <c r="B17" s="50"/>
      <c r="C17" s="41"/>
      <c r="D17" s="41"/>
      <c r="E17" s="41"/>
      <c r="F17" s="51"/>
      <c r="G17" s="144">
        <v>267.95769999999999</v>
      </c>
      <c r="H17" s="148">
        <v>2.9971000000000001</v>
      </c>
      <c r="I17" s="50"/>
      <c r="J17" s="51"/>
      <c r="K17" s="151">
        <v>0</v>
      </c>
    </row>
    <row r="18" spans="1:11" x14ac:dyDescent="0.25">
      <c r="A18" s="49">
        <f t="shared" si="0"/>
        <v>41345</v>
      </c>
      <c r="B18" s="50"/>
      <c r="C18" s="41"/>
      <c r="D18" s="41"/>
      <c r="E18" s="41"/>
      <c r="F18" s="51"/>
      <c r="G18" s="144">
        <v>268.59570000000002</v>
      </c>
      <c r="H18" s="148">
        <v>2.2763</v>
      </c>
      <c r="I18" s="50"/>
      <c r="J18" s="51"/>
      <c r="K18" s="151">
        <v>0</v>
      </c>
    </row>
    <row r="19" spans="1:11" x14ac:dyDescent="0.25">
      <c r="A19" s="49">
        <f t="shared" si="0"/>
        <v>41346</v>
      </c>
      <c r="B19" s="50"/>
      <c r="C19" s="41"/>
      <c r="D19" s="41"/>
      <c r="E19" s="41"/>
      <c r="F19" s="51"/>
      <c r="G19" s="144">
        <v>265.70580000000001</v>
      </c>
      <c r="H19" s="148">
        <v>2.8776000000000002</v>
      </c>
      <c r="I19" s="50"/>
      <c r="J19" s="51"/>
      <c r="K19" s="151">
        <v>0</v>
      </c>
    </row>
    <row r="20" spans="1:11" x14ac:dyDescent="0.25">
      <c r="A20" s="49">
        <f t="shared" si="0"/>
        <v>41347</v>
      </c>
      <c r="B20" s="50"/>
      <c r="C20" s="41"/>
      <c r="D20" s="41"/>
      <c r="E20" s="41"/>
      <c r="F20" s="51"/>
      <c r="G20" s="144">
        <v>268.11090000000002</v>
      </c>
      <c r="H20" s="148">
        <v>3.3454999999999999</v>
      </c>
      <c r="I20" s="50"/>
      <c r="J20" s="51"/>
      <c r="K20" s="151">
        <v>0</v>
      </c>
    </row>
    <row r="21" spans="1:11" x14ac:dyDescent="0.25">
      <c r="A21" s="49">
        <f t="shared" si="0"/>
        <v>41348</v>
      </c>
      <c r="B21" s="50"/>
      <c r="C21" s="41"/>
      <c r="D21" s="41"/>
      <c r="E21" s="41"/>
      <c r="F21" s="51"/>
      <c r="G21" s="144">
        <v>266.00990000000002</v>
      </c>
      <c r="H21" s="148">
        <v>2.8681000000000001</v>
      </c>
      <c r="I21" s="50"/>
      <c r="J21" s="51"/>
      <c r="K21" s="151">
        <v>0</v>
      </c>
    </row>
    <row r="22" spans="1:11" x14ac:dyDescent="0.25">
      <c r="A22" s="49">
        <f t="shared" si="0"/>
        <v>41349</v>
      </c>
      <c r="B22" s="50"/>
      <c r="C22" s="41"/>
      <c r="D22" s="41"/>
      <c r="E22" s="41"/>
      <c r="F22" s="51"/>
      <c r="G22" s="144">
        <v>265.3075</v>
      </c>
      <c r="H22" s="148">
        <v>3.2031999999999998</v>
      </c>
      <c r="I22" s="50"/>
      <c r="J22" s="51"/>
      <c r="K22" s="151">
        <v>0</v>
      </c>
    </row>
    <row r="23" spans="1:11" x14ac:dyDescent="0.25">
      <c r="A23" s="49">
        <f t="shared" si="0"/>
        <v>41350</v>
      </c>
      <c r="B23" s="50"/>
      <c r="C23" s="41"/>
      <c r="D23" s="41"/>
      <c r="E23" s="41"/>
      <c r="F23" s="51"/>
      <c r="G23" s="144">
        <v>266.30340000000001</v>
      </c>
      <c r="H23" s="148">
        <v>4.0435999999999996</v>
      </c>
      <c r="I23" s="50"/>
      <c r="J23" s="51"/>
      <c r="K23" s="151">
        <v>0</v>
      </c>
    </row>
    <row r="24" spans="1:11" x14ac:dyDescent="0.25">
      <c r="A24" s="49">
        <f t="shared" si="0"/>
        <v>41351</v>
      </c>
      <c r="B24" s="50"/>
      <c r="C24" s="41"/>
      <c r="D24" s="41"/>
      <c r="E24" s="41"/>
      <c r="F24" s="51"/>
      <c r="G24" s="144">
        <v>270.1807</v>
      </c>
      <c r="H24" s="148">
        <v>6.4526000000000003</v>
      </c>
      <c r="I24" s="50"/>
      <c r="J24" s="51"/>
      <c r="K24" s="151">
        <v>0</v>
      </c>
    </row>
    <row r="25" spans="1:11" x14ac:dyDescent="0.25">
      <c r="A25" s="49">
        <f t="shared" si="0"/>
        <v>41352</v>
      </c>
      <c r="B25" s="50"/>
      <c r="C25" s="41"/>
      <c r="D25" s="41"/>
      <c r="E25" s="41"/>
      <c r="F25" s="51"/>
      <c r="G25" s="144">
        <v>261.75150000000002</v>
      </c>
      <c r="H25" s="148">
        <v>4.4836</v>
      </c>
      <c r="I25" s="50"/>
      <c r="J25" s="51"/>
      <c r="K25" s="151">
        <v>0</v>
      </c>
    </row>
    <row r="26" spans="1:11" x14ac:dyDescent="0.25">
      <c r="A26" s="49">
        <f t="shared" si="0"/>
        <v>41353</v>
      </c>
      <c r="B26" s="50"/>
      <c r="C26" s="41"/>
      <c r="D26" s="41"/>
      <c r="E26" s="41"/>
      <c r="F26" s="51"/>
      <c r="G26" s="144">
        <v>268.44909999999999</v>
      </c>
      <c r="H26" s="148">
        <v>4.2356999999999996</v>
      </c>
      <c r="I26" s="50"/>
      <c r="J26" s="51"/>
      <c r="K26" s="151">
        <v>0</v>
      </c>
    </row>
    <row r="27" spans="1:11" x14ac:dyDescent="0.25">
      <c r="A27" s="49">
        <f t="shared" si="0"/>
        <v>41354</v>
      </c>
      <c r="B27" s="50"/>
      <c r="C27" s="41"/>
      <c r="D27" s="41"/>
      <c r="E27" s="41"/>
      <c r="F27" s="51"/>
      <c r="G27" s="144">
        <v>270.5718</v>
      </c>
      <c r="H27" s="148">
        <v>2.4413</v>
      </c>
      <c r="I27" s="50"/>
      <c r="J27" s="51"/>
      <c r="K27" s="151">
        <v>0</v>
      </c>
    </row>
    <row r="28" spans="1:11" x14ac:dyDescent="0.25">
      <c r="A28" s="49">
        <f t="shared" si="0"/>
        <v>41355</v>
      </c>
      <c r="B28" s="50"/>
      <c r="C28" s="41"/>
      <c r="D28" s="41"/>
      <c r="E28" s="41"/>
      <c r="F28" s="51"/>
      <c r="G28" s="144">
        <v>264.10829999999999</v>
      </c>
      <c r="H28" s="148">
        <v>0.24349999999999999</v>
      </c>
      <c r="I28" s="50"/>
      <c r="J28" s="51"/>
      <c r="K28" s="151">
        <v>0</v>
      </c>
    </row>
    <row r="29" spans="1:11" x14ac:dyDescent="0.25">
      <c r="A29" s="49">
        <f t="shared" si="0"/>
        <v>41356</v>
      </c>
      <c r="B29" s="50"/>
      <c r="C29" s="41"/>
      <c r="D29" s="41"/>
      <c r="E29" s="41"/>
      <c r="F29" s="51"/>
      <c r="G29" s="144">
        <v>263.64409999999998</v>
      </c>
      <c r="H29" s="148">
        <v>1.7072000000000001</v>
      </c>
      <c r="I29" s="50"/>
      <c r="J29" s="51"/>
      <c r="K29" s="151">
        <v>0</v>
      </c>
    </row>
    <row r="30" spans="1:11" x14ac:dyDescent="0.25">
      <c r="A30" s="49">
        <f t="shared" si="0"/>
        <v>41357</v>
      </c>
      <c r="B30" s="50"/>
      <c r="C30" s="41"/>
      <c r="D30" s="41"/>
      <c r="E30" s="41"/>
      <c r="F30" s="51"/>
      <c r="G30" s="144">
        <v>262.73059999999998</v>
      </c>
      <c r="H30" s="148">
        <v>0.58299999999999996</v>
      </c>
      <c r="I30" s="50"/>
      <c r="J30" s="51"/>
      <c r="K30" s="151">
        <v>0</v>
      </c>
    </row>
    <row r="31" spans="1:11" x14ac:dyDescent="0.25">
      <c r="A31" s="49">
        <f t="shared" si="0"/>
        <v>41358</v>
      </c>
      <c r="B31" s="50"/>
      <c r="C31" s="41"/>
      <c r="D31" s="41"/>
      <c r="E31" s="41"/>
      <c r="F31" s="51"/>
      <c r="G31" s="144">
        <v>193.73349999999999</v>
      </c>
      <c r="H31" s="148">
        <v>1.3353999999999999</v>
      </c>
      <c r="I31" s="50"/>
      <c r="J31" s="51"/>
      <c r="K31" s="151">
        <v>0</v>
      </c>
    </row>
    <row r="32" spans="1:11" x14ac:dyDescent="0.25">
      <c r="A32" s="49">
        <f t="shared" si="0"/>
        <v>41359</v>
      </c>
      <c r="B32" s="50"/>
      <c r="C32" s="41"/>
      <c r="D32" s="41"/>
      <c r="E32" s="41"/>
      <c r="F32" s="51"/>
      <c r="G32" s="144">
        <v>261.32580000000002</v>
      </c>
      <c r="H32" s="148">
        <v>0.44069999999999998</v>
      </c>
      <c r="I32" s="50"/>
      <c r="J32" s="51"/>
      <c r="K32" s="151">
        <v>0</v>
      </c>
    </row>
    <row r="33" spans="1:11" x14ac:dyDescent="0.25">
      <c r="A33" s="49">
        <f t="shared" si="0"/>
        <v>41360</v>
      </c>
      <c r="B33" s="50"/>
      <c r="C33" s="41"/>
      <c r="D33" s="41"/>
      <c r="E33" s="41"/>
      <c r="F33" s="51"/>
      <c r="G33" s="144">
        <v>192.8588</v>
      </c>
      <c r="H33" s="148">
        <v>0</v>
      </c>
      <c r="I33" s="50"/>
      <c r="J33" s="51"/>
      <c r="K33" s="151">
        <v>0</v>
      </c>
    </row>
    <row r="34" spans="1:11" x14ac:dyDescent="0.25">
      <c r="A34" s="49">
        <f t="shared" si="0"/>
        <v>41361</v>
      </c>
      <c r="B34" s="50"/>
      <c r="C34" s="41"/>
      <c r="D34" s="41"/>
      <c r="E34" s="41"/>
      <c r="F34" s="51"/>
      <c r="G34" s="144">
        <v>193.99760000000001</v>
      </c>
      <c r="H34" s="148">
        <v>0</v>
      </c>
      <c r="I34" s="50"/>
      <c r="J34" s="51"/>
      <c r="K34" s="151">
        <v>0</v>
      </c>
    </row>
    <row r="35" spans="1:11" x14ac:dyDescent="0.25">
      <c r="A35" s="49">
        <f t="shared" si="0"/>
        <v>41362</v>
      </c>
      <c r="B35" s="50"/>
      <c r="C35" s="41"/>
      <c r="D35" s="41"/>
      <c r="E35" s="41"/>
      <c r="F35" s="51"/>
      <c r="G35" s="144">
        <v>200.6336</v>
      </c>
      <c r="H35" s="148">
        <v>0.31680000000000003</v>
      </c>
      <c r="I35" s="50"/>
      <c r="J35" s="51"/>
      <c r="K35" s="151">
        <v>0</v>
      </c>
    </row>
    <row r="36" spans="1:11" x14ac:dyDescent="0.25">
      <c r="A36" s="49">
        <f t="shared" si="0"/>
        <v>41363</v>
      </c>
      <c r="B36" s="50"/>
      <c r="C36" s="41"/>
      <c r="D36" s="41"/>
      <c r="E36" s="41"/>
      <c r="F36" s="51"/>
      <c r="G36" s="144">
        <v>200.7491</v>
      </c>
      <c r="H36" s="148">
        <v>0</v>
      </c>
      <c r="I36" s="50"/>
      <c r="J36" s="51"/>
      <c r="K36" s="151">
        <v>0</v>
      </c>
    </row>
    <row r="37" spans="1:11" ht="15.75" thickBot="1" x14ac:dyDescent="0.3">
      <c r="A37" s="52">
        <f t="shared" si="0"/>
        <v>41364</v>
      </c>
      <c r="B37" s="73"/>
      <c r="C37" s="74"/>
      <c r="D37" s="74"/>
      <c r="E37" s="74"/>
      <c r="F37" s="75"/>
      <c r="G37" s="145">
        <v>193.0264</v>
      </c>
      <c r="H37" s="149">
        <v>0</v>
      </c>
      <c r="I37" s="73"/>
      <c r="J37" s="75"/>
      <c r="K37" s="152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192.8588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82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x14ac:dyDescent="0.25">
      <c r="A42" s="15"/>
      <c r="B42" s="185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x14ac:dyDescent="0.25">
      <c r="A43" s="15"/>
      <c r="B43" s="185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x14ac:dyDescent="0.25">
      <c r="A44" s="15"/>
      <c r="B44" s="185"/>
      <c r="C44" s="186"/>
      <c r="D44" s="186"/>
      <c r="E44" s="186"/>
      <c r="F44" s="186"/>
      <c r="G44" s="186"/>
      <c r="H44" s="186"/>
      <c r="I44" s="186"/>
      <c r="J44" s="186"/>
      <c r="K44" s="187"/>
    </row>
    <row r="45" spans="1:11" x14ac:dyDescent="0.25">
      <c r="A45" s="15"/>
      <c r="B45" s="188"/>
      <c r="C45" s="189"/>
      <c r="D45" s="189"/>
      <c r="E45" s="189"/>
      <c r="F45" s="189"/>
      <c r="G45" s="189"/>
      <c r="H45" s="189"/>
      <c r="I45" s="189"/>
      <c r="J45" s="189"/>
      <c r="K45" s="190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2012-11-08T00:37:16Z</cp:lastPrinted>
  <dcterms:created xsi:type="dcterms:W3CDTF">2012-06-19T15:23:28Z</dcterms:created>
  <dcterms:modified xsi:type="dcterms:W3CDTF">2015-06-11T23:03:36Z</dcterms:modified>
</cp:coreProperties>
</file>